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10" windowHeight="7425" firstSheet="4" activeTab="4"/>
  </bookViews>
  <sheets>
    <sheet name="Sheet1" sheetId="1" r:id="rId1"/>
    <sheet name="Sheet2" sheetId="2" r:id="rId2"/>
    <sheet name="Sheet3" sheetId="3" r:id="rId3"/>
    <sheet name="Sheet4" sheetId="4" r:id="rId4"/>
    <sheet name="KQKD" sheetId="5" r:id="rId5"/>
    <sheet name="XL4Poppy" sheetId="6" state="hidden" r:id="rId6"/>
  </sheets>
  <definedNames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Document_array" localSheetId="5">{"Book1","BAO CAO TOM TAT TC QUY IV-2008.xls"}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</definedNames>
  <calcPr fullCalcOnLoad="1"/>
</workbook>
</file>

<file path=xl/sharedStrings.xml><?xml version="1.0" encoding="utf-8"?>
<sst xmlns="http://schemas.openxmlformats.org/spreadsheetml/2006/main" count="580" uniqueCount="436">
  <si>
    <t xml:space="preserve"> - Phuø hôïp vôùi quy ñònh cuûa chuaån möïc keá toaùn soá 24.</t>
  </si>
  <si>
    <t xml:space="preserve"> 2- Nguyeân taéc ghi nhaän  haøng toàn kho : </t>
  </si>
  <si>
    <t xml:space="preserve"> - Nguyeân taéc ghi nhaän haøng toàn kho : BQGQ</t>
  </si>
  <si>
    <t xml:space="preserve"> - Phöông phaùp tính  giaù trò haøng toàn kho  : Toàn ñaàu kyø + nhaäp trong kyø -  xuaát trong kyø</t>
  </si>
  <si>
    <t xml:space="preserve"> - Phöông phaùp haïch toaùn haøng toàn kho ( Keâ khai thöôøng xuyeân hay kieåm keâ ñònh kyø ) : keâ khai thöôøng xuyeân</t>
  </si>
  <si>
    <t xml:space="preserve"> - Phöông phaùp laäp döï phoøng giaûm giaù haøng toàn kho : Ñöôïc laäp vaøo thôøi ñieåm cuoái naêm laø soá cheânh leäch giöõa giaù </t>
  </si>
  <si>
    <t xml:space="preserve">  goác cuûa haøng  toàn kho vaø giaù trò thuaàn coù theå thöïc hieän ñöôïc.</t>
  </si>
  <si>
    <t xml:space="preserve"> 3- Nguyeân taéc ghi nhaän vaø khaáu hao TSCÑ vaø baát ñoäng saûn ñaàu tö :</t>
  </si>
  <si>
    <t xml:space="preserve"> - Nguyeân taéc ghi nhaän TSCÑ ( höõu hình, voâ hình,  thueâ taøi chính ) : Giaù mua + Chi phí vc + laép ñaët.</t>
  </si>
  <si>
    <t xml:space="preserve"> - Phöông phaùp khaáu hao TSCÑ ( höõu hình, voâ hình, thueâ taøi chính ) : theo phöông phaùp ñöôøng thaúng.</t>
  </si>
  <si>
    <t xml:space="preserve"> 4- Nguyeân taéc ghi nhaän vaø khaáu hao baát ñoäng saûn ñaàu tö :</t>
  </si>
  <si>
    <t xml:space="preserve"> - Nguyeân taéc ghi nhaän baát ñoäng saûn ñaàu tö :</t>
  </si>
  <si>
    <t xml:space="preserve"> - Phöông phaùp khaáu hao baát ñoäng saûn ñaàu tö :</t>
  </si>
  <si>
    <t xml:space="preserve"> 5- Nguyeân taéc ghi nhaän caùc khoaûn ñaàu tö taøi chính :</t>
  </si>
  <si>
    <t xml:space="preserve"> - Caùc khoaûn ñaàu tö vaøo Coâng ty con,  Coâng ty lieân keát, voán goùp vaøo cô sôû  kinh doanh ñoàng kieåm soaùt.</t>
  </si>
  <si>
    <t xml:space="preserve"> - Caùc khoaûn ñaàu tö chöùng khoaùn ngaén haïn .</t>
  </si>
  <si>
    <t xml:space="preserve"> - Caùc khoaûn ñaàu tö ngaén haïn, daøi haïn khaùc.</t>
  </si>
  <si>
    <t xml:space="preserve"> - Phöông phaùp laäp döï phoøng giaûm giaù ñaàu tö ngaén haïn, daøi haïn.</t>
  </si>
  <si>
    <t xml:space="preserve"> 6- Nguyeân taéc ghi nhaän vaø voán hoùa caùc khoaûn chi phí ñi vay :</t>
  </si>
  <si>
    <t xml:space="preserve"> - Nguyeân taéc ghi nhaän chi phí ñi vay .</t>
  </si>
  <si>
    <t>a- Ñaàu tö coå phieáu</t>
  </si>
  <si>
    <t>1- Cty XD &amp; DV nhaø Quaän 8</t>
  </si>
  <si>
    <t xml:space="preserve"> 2- Cty CP gaïch ngoùi Ñoàng Nai</t>
  </si>
  <si>
    <t xml:space="preserve"> 3- Cty cô khí XD Taân Ñònh</t>
  </si>
  <si>
    <t xml:space="preserve">b- Ñaàu tö vaøo Cty lieân doanh, lieân keát </t>
  </si>
  <si>
    <t>1- Cty CP Du lòch Phuù Yeân</t>
  </si>
  <si>
    <t xml:space="preserve"> 2- Nhaø maùy xi maêng Taây Ninh</t>
  </si>
  <si>
    <t xml:space="preserve"> 3- Xí nghieäp ñaù Thoáng Nhaát</t>
  </si>
  <si>
    <t>4- Cty CP ñaáu tö VLXD FiCo</t>
  </si>
  <si>
    <t>c- Ñaàu tö daøi haïn khaùc</t>
  </si>
  <si>
    <t>5- Cty CP Hoùa An caùt nhaân taïo</t>
  </si>
  <si>
    <t xml:space="preserve"> - Cho vay daøi haïn</t>
  </si>
  <si>
    <t xml:space="preserve"> - Tyû leä voán hoùa ñöôïc söû duïng ñeå xaùc ñònh chi phí ñi vay ñöôïc voán hoùa trong kyø.</t>
  </si>
  <si>
    <t xml:space="preserve"> 7- Nguyeân taéc ghi nhaän vaø voán hoùa caùc khoaûn chi phí khaùc :</t>
  </si>
  <si>
    <t xml:space="preserve"> - Chi phí traû tröôùc.</t>
  </si>
  <si>
    <t xml:space="preserve"> - Chi phí khaùc.</t>
  </si>
  <si>
    <t xml:space="preserve"> - Phöông phaùp phaân boå chi phí traû tröôùc.</t>
  </si>
  <si>
    <t xml:space="preserve"> - Phöông phaùp vaø thôøi gian phaân boå lôïi theá thöông maïi : Ñöôïc phaân boå ñeàu.</t>
  </si>
  <si>
    <t xml:space="preserve"> 8- Nguyeân taéc ghi nhaän chi phí phaûi traû.</t>
  </si>
  <si>
    <t xml:space="preserve"> 9- Nguyeân taéc vaø phöông phaùp ghi nhaän caùc khoaûn döï phoøng phaûi traû.</t>
  </si>
  <si>
    <t>10- Nguyeân taéc ghi nhaän voán chuû sôû höõu :</t>
  </si>
  <si>
    <t xml:space="preserve"> - Nguyeân taéc ghi nhaän voán ñaàu tö cuûa chuû sôû höõu, thaëng dö voán coå phaàn, voán khaùc cuûa chuû sôû höõu : soá thöïc goùp.</t>
  </si>
  <si>
    <t xml:space="preserve"> - Nguyeân taéc ghi nhaän cheânh leäch ñaùnh giaù laïi taøi saûn.</t>
  </si>
  <si>
    <t xml:space="preserve"> - Nguyeân taéc ghi nhaän cheânh leäch tyû giaù.</t>
  </si>
  <si>
    <t xml:space="preserve"> - Nguyeân taéc ghi nhaän lôïi nhuaän chuaân phaân phoái.</t>
  </si>
  <si>
    <t>11- Nguyeân taéc vaø phöông phaùp ghi nhaän doanh thu :</t>
  </si>
  <si>
    <t xml:space="preserve"> - Doanh thu baùn haøng : DN tuaân thuû 5 ñieàu kieän ghi nhaän doanh thu taïi Chuaån möïc soá 14.</t>
  </si>
  <si>
    <t xml:space="preserve"> - Doanh thu cung caáp dòch vuï .</t>
  </si>
  <si>
    <t xml:space="preserve"> - Doanh thu hôïp ñoàng xaây döïng.</t>
  </si>
  <si>
    <t>12- Nguyeân taéc vaø phöông phaùp ghi nhaän chi phí taøi chính : Toång chi phí taøi chính trong kyø ( Khoâng buø tröø vôùi DT TC ).</t>
  </si>
  <si>
    <t>Cty CP XNK Khaùnh Hoäi (KHA)</t>
  </si>
  <si>
    <t>Cty CP XD trang trí kieán truùc ADC</t>
  </si>
  <si>
    <t>Cty löông thöïc &amp; Coâng nghieäp thöïc phaåm</t>
  </si>
  <si>
    <t>Cty CP gaïch Terrazzo Saøi Goøn</t>
  </si>
  <si>
    <t>Xí nghieäp gioáng caây troàng</t>
  </si>
  <si>
    <t>Cty CP cheá bieán KD noâng saûn thöïc phaåm</t>
  </si>
  <si>
    <t xml:space="preserve">Cty CP tö vaán XD toång hôïp </t>
  </si>
  <si>
    <t>Cty CP gioáng caây troàng Mieàn Nam</t>
  </si>
  <si>
    <t>Cty CP ñaàu tö phaùt trieån Xaây döïng DIC</t>
  </si>
  <si>
    <t>Cty CP thöông maïi dòch vuï XD</t>
  </si>
  <si>
    <t>Cty CP PT-ÑT coâng ngheä FPT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</si>
  <si>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</si>
  <si>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</si>
  <si>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</si>
  <si>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</si>
  <si>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</si>
  <si>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</si>
  <si>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</si>
  <si>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</si>
  <si>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</si>
  <si>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</si>
  <si>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</si>
  <si>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 xml:space="preserve"> - Döï phoøng giaûm giaù ñaàu tö ngaén haïn</t>
  </si>
  <si>
    <t>Lyù do thay ñoåi vôùi töøng khoaûn ñaàu tö/loaïi coå phieáu, traùi phieáu :</t>
  </si>
  <si>
    <t xml:space="preserve"> + Soá löôïng :</t>
  </si>
  <si>
    <t xml:space="preserve"> + Giaù trò : </t>
  </si>
  <si>
    <t>13- Nguyeân taéc vaø phöông phaùp ghi nhaän chi phí thueá thu nhaäp DN hieän haønh, chi phí thueá thu nhaäp DN hoaõn laïi.</t>
  </si>
  <si>
    <t xml:space="preserve"> - Chi phí thueá TNDN hieän haønh ñöôïc xaùc ñònh treân cô sôû thu nhaäp chòu thueá vaø thueá suaát TNDN trong naêm hieän haønh.</t>
  </si>
  <si>
    <t>14- Caùc nghieäp vuï döï phoøng ruûi ro hoái ñoaùi.</t>
  </si>
  <si>
    <t>15- Caùc nguyeân taéc vaø phöông phaùp keá toaùn khaùc.</t>
  </si>
  <si>
    <t xml:space="preserve"> V- Thoâng tin boå sung cho caùc khoaûn muïc trình baøy trong Baûng caân ñoái keá toaùn.</t>
  </si>
  <si>
    <t xml:space="preserve"> 01- Tieàn.</t>
  </si>
  <si>
    <t>Ñaàu naêm</t>
  </si>
  <si>
    <t xml:space="preserve"> - Tieàn maët</t>
  </si>
  <si>
    <t xml:space="preserve"> - Tieàn göûi Ngaân haøng</t>
  </si>
  <si>
    <t xml:space="preserve"> Coäng</t>
  </si>
  <si>
    <t xml:space="preserve"> 02- Caùc khoaûn ñaàu tö taøi chính ngaén haïn</t>
  </si>
  <si>
    <t xml:space="preserve"> - Chöùng khoaùn ñaàu tö ngaén haïn</t>
  </si>
  <si>
    <t xml:space="preserve"> - Ñaàu tö ngaén haïn khaùc ( caùc khoaûn cho vay )</t>
  </si>
  <si>
    <t>Coäng</t>
  </si>
  <si>
    <t xml:space="preserve"> 03- Caùc khoaûn phaûi thu ngaén haïn khaùc</t>
  </si>
  <si>
    <t xml:space="preserve"> - Phaûi thu veà coå phaàn hoùa</t>
  </si>
  <si>
    <t xml:space="preserve"> - Phaûi thu veà coå töùc vaø lôïi nhuaän ñöôïc chia </t>
  </si>
  <si>
    <t xml:space="preserve"> - Phaûi thu ngöôøi lao ñoäng</t>
  </si>
  <si>
    <t xml:space="preserve"> - Phaûi thu khaùc</t>
  </si>
  <si>
    <t xml:space="preserve"> 04- Haøng toàn kho.</t>
  </si>
  <si>
    <t xml:space="preserve"> - Haøng mua ñang ñi ñöôøng </t>
  </si>
  <si>
    <t xml:space="preserve"> - Nguyeân lieäu, vaät lieäu</t>
  </si>
  <si>
    <t xml:space="preserve"> - Coâng cuï, duïng cuï</t>
  </si>
  <si>
    <t>Quyù II naêm 2010</t>
  </si>
  <si>
    <t>QUYÙ  II  NAÊM  2010</t>
  </si>
  <si>
    <t>Ngaøy  19  thaùng  7  naêm  2010</t>
  </si>
  <si>
    <t xml:space="preserve"> - Chi phí SX,KD dôû dang</t>
  </si>
  <si>
    <t xml:space="preserve"> - Thaønh phaåm</t>
  </si>
  <si>
    <t xml:space="preserve"> - Haøng hoùa</t>
  </si>
  <si>
    <t xml:space="preserve"> - Haøng göûi ñi baùn </t>
  </si>
  <si>
    <t xml:space="preserve"> - Haøng hoùa kho baûo thueá</t>
  </si>
  <si>
    <t xml:space="preserve"> - Haøng hoùa baát ñoäng saûn</t>
  </si>
  <si>
    <t>Giaù trò</t>
  </si>
  <si>
    <t>Soá löôïng</t>
  </si>
  <si>
    <t>Coäng giaù goác haøng toàn kho</t>
  </si>
  <si>
    <t xml:space="preserve"> * Giaù trò ghi soå cuûa haøng toàn kho duøng ñeå theá chaáp, caàm coá ñaûm baûo caùc khoaûn nôï phaûi traû.</t>
  </si>
  <si>
    <t xml:space="preserve"> * Giaù trò hoaøn nhaäp döï phoøng giaûm giaù haøng  toàn kho trong naêm : </t>
  </si>
  <si>
    <t xml:space="preserve"> * Caùc tröôøng hôïp hoaëc söï kieän daãn ñeán phaûi trích theâm hoaëc hoaøn nhaäp döï phoøng giaûm giaù haøng toàn kho.</t>
  </si>
  <si>
    <t xml:space="preserve"> 05- Thueá vaø caùc khoaûn phaûi thu Nhaø nöôùc.</t>
  </si>
  <si>
    <t xml:space="preserve"> - Thueá thu nhaäp doanh nghieäp noäp thöøa</t>
  </si>
  <si>
    <t xml:space="preserve"> -</t>
  </si>
  <si>
    <t xml:space="preserve"> - Caùc khoaûn khaùc phaûi thu Nhaø nöôùc</t>
  </si>
  <si>
    <t xml:space="preserve">Coäng </t>
  </si>
  <si>
    <t xml:space="preserve"> 06- Phaûi thu daøi haïn noäi boä.</t>
  </si>
  <si>
    <t xml:space="preserve"> - Cho vay daøi haïn noäi boä</t>
  </si>
  <si>
    <t xml:space="preserve"> - </t>
  </si>
  <si>
    <t xml:space="preserve"> - Phaûi thu daøi haïn noäi boä khaùc</t>
  </si>
  <si>
    <t xml:space="preserve"> 07- Phaûi thu daøi haïn khaùc.</t>
  </si>
  <si>
    <t xml:space="preserve"> - Kyù quyõ, kyù cöôïc daøi haïn</t>
  </si>
  <si>
    <t xml:space="preserve"> - Caùc khoaûn tieàn nhaän uûy thaùc</t>
  </si>
  <si>
    <t xml:space="preserve"> - Cho vay khoâng coù laõi</t>
  </si>
  <si>
    <t xml:space="preserve"> - Phaûi thu daøi haïn khaùc</t>
  </si>
  <si>
    <t xml:space="preserve"> 08- Taêng, giaûm taøi saûn coá ñònh höõu hình :</t>
  </si>
  <si>
    <t>Khoaûn muïc</t>
  </si>
  <si>
    <t>Nhaø cöûa</t>
  </si>
  <si>
    <t>Maùy moùc</t>
  </si>
  <si>
    <t>Phöông tieän</t>
  </si>
  <si>
    <t>T. bò duïng</t>
  </si>
  <si>
    <t xml:space="preserve">TSCÑ </t>
  </si>
  <si>
    <t>Toång coäng</t>
  </si>
  <si>
    <t>VKT</t>
  </si>
  <si>
    <t>thieát bò</t>
  </si>
  <si>
    <t>vaän taûi</t>
  </si>
  <si>
    <t>cuï quaûn lyù</t>
  </si>
  <si>
    <t>khaùc</t>
  </si>
  <si>
    <t xml:space="preserve"> Nguyeân giaù TSCÑ höõu hình</t>
  </si>
  <si>
    <t xml:space="preserve"> Soá dö ñaàu naêm </t>
  </si>
  <si>
    <t xml:space="preserve"> - Mua trong naêm</t>
  </si>
  <si>
    <t xml:space="preserve"> - Ñaàu tö XDCB hoaøn thaønh</t>
  </si>
  <si>
    <t xml:space="preserve"> - Taêng khaùc</t>
  </si>
  <si>
    <t xml:space="preserve"> - Chuyeån sang BÑS ñaàu tö</t>
  </si>
  <si>
    <t xml:space="preserve"> - Thanh lyù, nhöôïng baùn</t>
  </si>
  <si>
    <t xml:space="preserve"> - Giaûm khaùc</t>
  </si>
  <si>
    <t xml:space="preserve"> Soá dö cuoái naêm</t>
  </si>
  <si>
    <t>Giaù trò hao moøn luyõ keá</t>
  </si>
  <si>
    <t xml:space="preserve"> - Soá dö ñaàu naêm</t>
  </si>
  <si>
    <t xml:space="preserve"> - Khaáu hao trong naêm</t>
  </si>
  <si>
    <t>Soá dö cuoái naêm</t>
  </si>
  <si>
    <t xml:space="preserve"> Giaù trò coøn laïi cuûa TSCÑ höõu hình</t>
  </si>
  <si>
    <t xml:space="preserve"> - Taïi ngaøy ñaàu naêm</t>
  </si>
  <si>
    <t xml:space="preserve"> - Taïi ngaøy cuoái naêm</t>
  </si>
  <si>
    <t xml:space="preserve"> * Giaù trò coøn laïi cuoái naêm cuûa TSCÑ höõu hình ñaõ duøng theá chaáp, caàm coá caùc khoaûn vay :</t>
  </si>
  <si>
    <t xml:space="preserve"> * Nguyeân giaù TSCÑ cuoái naêm ñaõ khaáu hao heát nhöng vaãn coøn söû duïng :</t>
  </si>
  <si>
    <t xml:space="preserve"> * Nguyeân giaù TSCÑ  cuoái naêm chôø thanh lyù :</t>
  </si>
  <si>
    <t xml:space="preserve"> * Caùc cam keát veà vieäc mua, baùn TSCÑ höõu hình coù giaù trò lôùn  trong töông lai.</t>
  </si>
  <si>
    <t xml:space="preserve"> * Caùc thay ñoåi khaùc veà TSCÑ höõu hình .</t>
  </si>
  <si>
    <t xml:space="preserve"> 09- Taêng, giaûm taøi saûn coá ñònh thueâ taøi chính</t>
  </si>
  <si>
    <t xml:space="preserve"> Nguyeân giaù TSCÑ thueâ TC</t>
  </si>
  <si>
    <t xml:space="preserve"> - Thueâ taøi chính trong naêm</t>
  </si>
  <si>
    <t xml:space="preserve"> - Mua laïi TSCÑ thueâ taøi chính</t>
  </si>
  <si>
    <t xml:space="preserve"> - Traû laïi TSCÑ thueâ taøi chính</t>
  </si>
  <si>
    <t xml:space="preserve"> Giaù trò coøn laïi cuûa TSCÑ  thueâ TC</t>
  </si>
  <si>
    <t xml:space="preserve"> * Tieàn thueâ phaùt sinh theâm ñöôïc ghi nhaän laø chi phí trong naêm </t>
  </si>
  <si>
    <t xml:space="preserve"> * Caên cöù ñeå xaùc ñònh tieàn thueâ phaùt sinh theâm </t>
  </si>
  <si>
    <t xml:space="preserve"> * Ñieàu khoaûn gia haïn thueâ hoaëc quyeàn ñöôïc mua taøi saûn</t>
  </si>
  <si>
    <t xml:space="preserve"> 10- Taêng, giaûm taøi saûn coá ñònh voâ hình :</t>
  </si>
  <si>
    <t xml:space="preserve">Quyeàn </t>
  </si>
  <si>
    <t>Baûn quyeàn,</t>
  </si>
  <si>
    <t>Nhaõn hieäu</t>
  </si>
  <si>
    <t>Phaàn meàm</t>
  </si>
  <si>
    <t>söû duïng ñaát</t>
  </si>
  <si>
    <t>baèng s.cheá</t>
  </si>
  <si>
    <t>haøng hoùa</t>
  </si>
  <si>
    <t>maùy V.tính</t>
  </si>
  <si>
    <t>v.hình khaùc</t>
  </si>
  <si>
    <t xml:space="preserve"> Nguyeân giaù TSCÑ voâ hình</t>
  </si>
  <si>
    <t>Soá dö ñaàu naêm</t>
  </si>
  <si>
    <t xml:space="preserve"> - Taïo ra töø noäi boä doanh nghieäp</t>
  </si>
  <si>
    <t xml:space="preserve"> - Taêng do hôïp nhaát kinh doanh</t>
  </si>
  <si>
    <t xml:space="preserve"> Giaù trò hao moøn luyõ keá</t>
  </si>
  <si>
    <t xml:space="preserve"> - Khaáu hao trong naêm </t>
  </si>
  <si>
    <t>Giaù trò coøn laïi cuûa TSCÑ voâ hình</t>
  </si>
  <si>
    <t xml:space="preserve"> - Thuyeát minh soá lieäu vaø giaûi trình khaùc .</t>
  </si>
  <si>
    <t xml:space="preserve"> 11- Chi phí xaây döïng cô baûn dôû dang :</t>
  </si>
  <si>
    <t xml:space="preserve"> - Toång soá chi phí XDCB dôû dang</t>
  </si>
  <si>
    <t xml:space="preserve"> Trong ñoù : nhöõng coâng trình lôùn</t>
  </si>
  <si>
    <t xml:space="preserve"> + Coâng trình : Moû ñaù Nuùi Gioù</t>
  </si>
  <si>
    <t xml:space="preserve"> + Coâng trình : Moû ñaù Thöôøng Taân</t>
  </si>
  <si>
    <t xml:space="preserve"> + Coâng trình : Moû ñaù Thieän Taân</t>
  </si>
  <si>
    <t xml:space="preserve">   + Coâng trình : Moû ñaù Taân Cang</t>
  </si>
  <si>
    <t xml:space="preserve"> 12- Taêng, giaûm baát ñoäng saûn ñaàu tö :</t>
  </si>
  <si>
    <t xml:space="preserve"> Khoaûn muïc</t>
  </si>
  <si>
    <t xml:space="preserve"> Soá ñaàu</t>
  </si>
  <si>
    <t>Taêng trong</t>
  </si>
  <si>
    <t>Giaûm trong quyù</t>
  </si>
  <si>
    <t>Soá cuoái Quyù</t>
  </si>
  <si>
    <t>naêm</t>
  </si>
  <si>
    <t>quyù</t>
  </si>
  <si>
    <t xml:space="preserve"> Nguyeân giaù baát ñoäng saûn ñaàu tö</t>
  </si>
  <si>
    <t xml:space="preserve"> - Quyeàn söû duïng ñaát</t>
  </si>
  <si>
    <t xml:space="preserve"> - Nhaø </t>
  </si>
  <si>
    <t xml:space="preserve"> - Nhaø vaø quyeàn söû duïng ñaát</t>
  </si>
  <si>
    <t xml:space="preserve">   QUYÙ II NAÊM  2010</t>
  </si>
  <si>
    <t xml:space="preserve"> - Cô sôû haï taàng</t>
  </si>
  <si>
    <t xml:space="preserve"> - Nhaø</t>
  </si>
  <si>
    <t>Giaù trò coøn laïi</t>
  </si>
  <si>
    <t xml:space="preserve"> 13- Ñaàu tö daøi haïn khaùc.</t>
  </si>
  <si>
    <t xml:space="preserve"> - Ñaàu tö coå phieáu</t>
  </si>
  <si>
    <t xml:space="preserve"> - Ñaàu tö traùi phieáu</t>
  </si>
  <si>
    <t xml:space="preserve"> - Ñaàu tö tín phieáu, kyø phieáu</t>
  </si>
  <si>
    <t xml:space="preserve"> 14- Chi phí traû tröôùc daøi haïn.</t>
  </si>
  <si>
    <t xml:space="preserve"> - Chi phí traû tröôùc veà thueâ hoaït ñoäng TSCÑ</t>
  </si>
  <si>
    <t xml:space="preserve"> - Chi phí lôïi theá thöông maïi, chi phí khaùc</t>
  </si>
  <si>
    <t xml:space="preserve"> - Taøi saûn thueá thu nhaäp hoaõn laïi</t>
  </si>
  <si>
    <t xml:space="preserve"> - Chi phí cho giai ñoaïn trieån khai khoâng ñuû tieâu chuaån ghi nhaän</t>
  </si>
  <si>
    <t xml:space="preserve">   laø TSCÑ voâ hình</t>
  </si>
  <si>
    <t xml:space="preserve"> 15- Vay vaø nôï ngaén haïn.</t>
  </si>
  <si>
    <t xml:space="preserve"> - Vay ngaén haïn</t>
  </si>
  <si>
    <t xml:space="preserve"> - Nôï daøi haïn ñeán haïn traû</t>
  </si>
  <si>
    <t>16- Thueá vaø caùc khoaûn phaûi noäp Nhaø nöôùc</t>
  </si>
  <si>
    <t xml:space="preserve"> - Thueá giaù trò gia taêng</t>
  </si>
  <si>
    <t xml:space="preserve"> - Thueá tieâu thuï ñaëc bieät</t>
  </si>
  <si>
    <t xml:space="preserve"> - Thueá xuaát, nhaäp khaåu</t>
  </si>
  <si>
    <t xml:space="preserve"> - Thueá thu nhaäp doanh nghieäp</t>
  </si>
  <si>
    <t xml:space="preserve"> - Thueá thu nhaäp caù nhaân</t>
  </si>
  <si>
    <t xml:space="preserve"> </t>
  </si>
  <si>
    <t xml:space="preserve"> - Thueá taøi nguyeân</t>
  </si>
  <si>
    <t xml:space="preserve"> - Thueá nhaø ñaát vaø tieàn thueâ ñaát</t>
  </si>
  <si>
    <t xml:space="preserve"> - Caùc loaïi thueá khaùc</t>
  </si>
  <si>
    <t xml:space="preserve"> - Caùc khoaûn phí, leä phí vaø caùc khoaûn phaûi noäp khaùc</t>
  </si>
  <si>
    <t xml:space="preserve"> 17- Chi phí phaûi traû</t>
  </si>
  <si>
    <t xml:space="preserve"> - Trích tröôùc chi phí tieàn löông trong thôøi gian nghæ pheùp</t>
  </si>
  <si>
    <t xml:space="preserve"> - Chi phí söûa chöõa lôùn TSCÑ</t>
  </si>
  <si>
    <t xml:space="preserve"> - Chi phí trong thôøi gian ngöøng kinh doanh</t>
  </si>
  <si>
    <t xml:space="preserve"> 18- Caùc khoaûn phaûi traû, phaûi noäp ngaén haïn khaùc.</t>
  </si>
  <si>
    <t xml:space="preserve"> - Taøi saûn thöøa chôø giaûi quyeát</t>
  </si>
  <si>
    <t xml:space="preserve"> - Kinh phí coâng ñoaøn</t>
  </si>
  <si>
    <t xml:space="preserve"> - Baûo hieåm xaõ hoäi</t>
  </si>
  <si>
    <t xml:space="preserve"> - Baûo hieåm y teá</t>
  </si>
  <si>
    <t xml:space="preserve"> - Phaûi traû veà coå phaàn hoùa</t>
  </si>
  <si>
    <t xml:space="preserve"> - Nhaän kyù quyõ, kyù cöôïc ngaén haïn</t>
  </si>
  <si>
    <t xml:space="preserve"> - Doanh thu chöa thöïc hieän</t>
  </si>
  <si>
    <t xml:space="preserve"> - Caùc khoaûn phaûi traû, phaûi noäp khaùc</t>
  </si>
  <si>
    <t xml:space="preserve"> 19- Phaûi traû daøi haïn noäi boä</t>
  </si>
  <si>
    <t xml:space="preserve"> - Vay daøi haïn noäi boä</t>
  </si>
  <si>
    <t xml:space="preserve"> 20- Vay vaø nôï daøi haïn.</t>
  </si>
  <si>
    <t>a- Vay daøi haïn</t>
  </si>
  <si>
    <t xml:space="preserve"> - Vay ngaân haøng</t>
  </si>
  <si>
    <t xml:space="preserve"> - Vay ñoái töôïng khaùc</t>
  </si>
  <si>
    <t xml:space="preserve"> - Traùi phieáu phaùt haønh</t>
  </si>
  <si>
    <t>b- Nôï daøi haïn</t>
  </si>
  <si>
    <t xml:space="preserve"> - Thueâ taøi chính</t>
  </si>
  <si>
    <t xml:space="preserve"> - Nôï daøi haïn khaùc ( Döï phoøng trôï caáp maát vieäc laøm )</t>
  </si>
  <si>
    <t xml:space="preserve"> - Caùc khoaûn nôï thueâ taøi chính.</t>
  </si>
  <si>
    <t>Thôøi haïn</t>
  </si>
  <si>
    <t>Naêm nay</t>
  </si>
  <si>
    <t>Naêm tröôùc</t>
  </si>
  <si>
    <t>Toång t.toaùn</t>
  </si>
  <si>
    <t>Traû laõi</t>
  </si>
  <si>
    <t>Traû goác</t>
  </si>
  <si>
    <t xml:space="preserve"> - Töø 1 naêm trôû xuoáng</t>
  </si>
  <si>
    <t xml:space="preserve"> - Treân 1 naêm ñeán 5 naêm</t>
  </si>
  <si>
    <t xml:space="preserve"> - Treân 5 naêm</t>
  </si>
  <si>
    <t xml:space="preserve"> 21- Taøi saûn thueá thu nhaäp hoaõn laïi vaø thueá thu nhaäp hoaõn laïi phaûi traû.</t>
  </si>
  <si>
    <t xml:space="preserve"> a- Taøn saûn thueá thu nhaäp hoaõn laïi</t>
  </si>
  <si>
    <t xml:space="preserve"> - Taøi saûn thueá thu nhaäp hoaõn laïi lieân quan ñeán khoaûn cheânh </t>
  </si>
  <si>
    <t xml:space="preserve">    leäch taïm thôøi ñöôïc khaáu tröø </t>
  </si>
  <si>
    <t xml:space="preserve"> - Taøi saûn thueá thu nhaäp hoaõn laïi lieân quan ñeán khoaûn loã tính</t>
  </si>
  <si>
    <t xml:space="preserve">    thueá chöa söû duïng.</t>
  </si>
  <si>
    <t xml:space="preserve"> - Taøi saûn thueá thu nhaäp hoaõn laïi lieân quan ñeán khoaûn öu ñaõi</t>
  </si>
  <si>
    <t xml:space="preserve">   tính thueá chöa söû duïng.</t>
  </si>
  <si>
    <t xml:space="preserve">   - Khoaûn hoaøn nhaäp taøi saûn thueá thu nhaäp hoaõn laïi ñaï ñöôïc ghi </t>
  </si>
  <si>
    <t xml:space="preserve"> Ñôn vò tính: ñoàng VN</t>
  </si>
  <si>
    <t>1. Doanh thu baùn haøng vaø cung caáp dòch vuï</t>
  </si>
  <si>
    <t>01</t>
  </si>
  <si>
    <t>VI.25</t>
  </si>
  <si>
    <t>2. Caùc khoaûn giaûm tröø doanh thu</t>
  </si>
  <si>
    <t>02</t>
  </si>
  <si>
    <t>10</t>
  </si>
  <si>
    <t xml:space="preserve">  (10  =  01 -  02 )</t>
  </si>
  <si>
    <t>4. Giaù voán haøng hoùa</t>
  </si>
  <si>
    <t>11</t>
  </si>
  <si>
    <t>VI.27</t>
  </si>
  <si>
    <t>5. Lôïi nhuaän goäp veà baùn haøng vaø cung caáp dòch vuï</t>
  </si>
  <si>
    <t>20</t>
  </si>
  <si>
    <t xml:space="preserve">  (20  =  10  -  11 )</t>
  </si>
  <si>
    <t>6.Doanh thu hoaït ñoäng taøi chính</t>
  </si>
  <si>
    <t>21</t>
  </si>
  <si>
    <t>VI.26</t>
  </si>
  <si>
    <t>7. Chi phí taøi chính</t>
  </si>
  <si>
    <t>22</t>
  </si>
  <si>
    <t>VI.28</t>
  </si>
  <si>
    <t xml:space="preserve">   - Trong ñoù : Chi phí laõi vay</t>
  </si>
  <si>
    <t>23</t>
  </si>
  <si>
    <t>8. Chi phí baùn haøng</t>
  </si>
  <si>
    <t>24</t>
  </si>
  <si>
    <t>9. Chi phí quaûn lyù doanh nghieäp</t>
  </si>
  <si>
    <t>25</t>
  </si>
  <si>
    <t>10. Lôïi nhuaän thuaàn töø hoaït ñoäng kinh doanh</t>
  </si>
  <si>
    <t>30</t>
  </si>
  <si>
    <t xml:space="preserve">  (30 = 20 + (21 - 22 ) - ( 24+ 25 )</t>
  </si>
  <si>
    <t>11. Thu nhaäp khaùc</t>
  </si>
  <si>
    <t>31</t>
  </si>
  <si>
    <t>12. Chi phí khaùc</t>
  </si>
  <si>
    <t>32</t>
  </si>
  <si>
    <t>40</t>
  </si>
  <si>
    <t>14. Toång lôïi nhuaän keá toaùn tröôùc thueá</t>
  </si>
  <si>
    <t>50</t>
  </si>
  <si>
    <t xml:space="preserve">  (50 = 30 + 40 )</t>
  </si>
  <si>
    <t>15. Chi phí thueá TNDN hieän haønh</t>
  </si>
  <si>
    <t>51</t>
  </si>
  <si>
    <t>VI.30</t>
  </si>
  <si>
    <t>16. Chi phí thueá TNDN hoaõn laïi</t>
  </si>
  <si>
    <t>52</t>
  </si>
  <si>
    <t>17. Lôïi nhuaän sau thueá thu nhaäp doanh nghieäp</t>
  </si>
  <si>
    <t>60</t>
  </si>
  <si>
    <t xml:space="preserve">  ( 60 = 50 - 51-52 )</t>
  </si>
  <si>
    <t>18. Laõi cô baûn treân coå phieáu</t>
  </si>
  <si>
    <t xml:space="preserve">     nhaän töø caùc naêm tröôùc.</t>
  </si>
  <si>
    <t xml:space="preserve"> b- Thueá thu nhaäp hoaûn laïi phaûi traû.</t>
  </si>
  <si>
    <t xml:space="preserve"> - Traùi phieáu kyø phieáu</t>
  </si>
  <si>
    <t xml:space="preserve">  - Thueá thu nhaäp hoaõn laïi  phaûi traû phaùt sinh töø caùc khoaûn </t>
  </si>
  <si>
    <t xml:space="preserve">    cheânh leäch taïm thôøi chòu thueá.</t>
  </si>
  <si>
    <t xml:space="preserve">  - Khoaûn hoaøn nhaäp thueá thu nhaäp hoaûn laïi phaûi traû ñaõ ñöôïc ghi</t>
  </si>
  <si>
    <t xml:space="preserve">   nhaän töø caùc naêm tröôùc.</t>
  </si>
  <si>
    <t xml:space="preserve"> - Thueá thu nhaäp hoaøn laïi phaûi traû.</t>
  </si>
  <si>
    <t>Ghi chuù : Muïc " ñaàu tö daøi haïn khaùc " ñöôïc boá trí laïi theo QÑ 15 cho phuø hôïp treân baùo caùo taøi chính.</t>
  </si>
  <si>
    <t xml:space="preserve"> 22- Voán chuû sôû höõu</t>
  </si>
  <si>
    <t xml:space="preserve"> a- Baûng ñoái chieáu bieán ñoäng cuûa voán chuû sôû höõu :</t>
  </si>
  <si>
    <t>Voán ñaàu tö</t>
  </si>
  <si>
    <t>Thaëng dö</t>
  </si>
  <si>
    <t>Coå phieáu</t>
  </si>
  <si>
    <t>Ch/leäch</t>
  </si>
  <si>
    <t>C/leäch tyû giaù</t>
  </si>
  <si>
    <t>Nguoàn voán</t>
  </si>
  <si>
    <t>cuûa chuû sôû höõu</t>
  </si>
  <si>
    <t>voán coå</t>
  </si>
  <si>
    <t>quyõ</t>
  </si>
  <si>
    <t>ñ/giaù laïi</t>
  </si>
  <si>
    <t>hoái ñoaùi</t>
  </si>
  <si>
    <t>ñaàu tö</t>
  </si>
  <si>
    <t>phaàn</t>
  </si>
  <si>
    <t>taøi saûn</t>
  </si>
  <si>
    <t>XDCB</t>
  </si>
  <si>
    <t>A</t>
  </si>
  <si>
    <t xml:space="preserve"> - Taêng voán trong naêm</t>
  </si>
  <si>
    <t xml:space="preserve">    tröôùc</t>
  </si>
  <si>
    <t xml:space="preserve"> - Laõi trong naêm tröôùc</t>
  </si>
  <si>
    <t xml:space="preserve"> - giaûm voán trong naêm</t>
  </si>
  <si>
    <t xml:space="preserve">   tröôùc</t>
  </si>
  <si>
    <t xml:space="preserve"> - Loã trong naêm tröôùc</t>
  </si>
  <si>
    <t>Soá dö cuoái naêm tröôùc</t>
  </si>
  <si>
    <t>Soá dö ñaàu naêm nay</t>
  </si>
  <si>
    <t>Taêng naêm nay</t>
  </si>
  <si>
    <t xml:space="preserve"> - Taêng voán trong </t>
  </si>
  <si>
    <t xml:space="preserve">   naêm nay</t>
  </si>
  <si>
    <t xml:space="preserve"> - Laõi trong naêm nay</t>
  </si>
  <si>
    <t xml:space="preserve"> - Giaûm voán trong </t>
  </si>
  <si>
    <t xml:space="preserve">  naêm nay</t>
  </si>
  <si>
    <t xml:space="preserve"> - Loã trong naêm nay</t>
  </si>
  <si>
    <t xml:space="preserve">Soá dö cuoái naêm nay </t>
  </si>
  <si>
    <t xml:space="preserve"> b- Chi tieát voán ñaàu tö cuûa chuû sôû höõu .</t>
  </si>
  <si>
    <t xml:space="preserve"> - Voán goùp cuûa Nhaø nöôùc</t>
  </si>
  <si>
    <t xml:space="preserve"> - Voán goùp cuûa caùc ñoái töôïng khaùc</t>
  </si>
  <si>
    <t xml:space="preserve"> * Giaù trò traùi phieáu ñaõ chuyeån thaønh coå phieáu trong naêm.</t>
  </si>
  <si>
    <t xml:space="preserve"> * Soá löôïng coå phieáu quyõ .</t>
  </si>
  <si>
    <t>Quyõ ñaàu tö</t>
  </si>
  <si>
    <t>phaùt trieån</t>
  </si>
  <si>
    <t>Quyõ döï</t>
  </si>
  <si>
    <t>phoøng TC</t>
  </si>
  <si>
    <t>Book1</t>
  </si>
  <si>
    <t xml:space="preserve"> - Thueá GTGT ñöôïc khaáu tröø</t>
  </si>
  <si>
    <t xml:space="preserve">               </t>
  </si>
  <si>
    <t>Chæ tieâu</t>
  </si>
  <si>
    <t xml:space="preserve">       COÂNG TY COÅ PHAÀN HOÙA AN</t>
  </si>
  <si>
    <t>Ñòa chæ : Xaõ Hoùa An - Bieân Hoøa  - ÑN</t>
  </si>
  <si>
    <t>Ban haønh theo QÑ soá 15/2006/QÑ-BTC</t>
  </si>
  <si>
    <t>MAÕ SOÁ</t>
  </si>
  <si>
    <t xml:space="preserve">THUYEÁT </t>
  </si>
  <si>
    <t>MINH</t>
  </si>
  <si>
    <t>BAO CAO TOM TAT TC QUY IV-2008.xls</t>
  </si>
  <si>
    <t xml:space="preserve"> Maãu soá B 02a-DN</t>
  </si>
  <si>
    <t xml:space="preserve"> ngaøy 20/03/2006 cuûa Boä tröôûng BTC</t>
  </si>
  <si>
    <t>BAÙO CAÙO KEÁT QUAÛ HOAÏT ÑOÄNG KINH DOANH GIÖÕA NIEÂN ÑOÄ</t>
  </si>
  <si>
    <t>Luyõ keá töø ñaàu naêm</t>
  </si>
  <si>
    <t>ñeán cuoái quyù naøy</t>
  </si>
  <si>
    <t>3. Doanh thu thuaán veà baùn haøng vaø cung caáp d.vuï</t>
  </si>
  <si>
    <r>
      <t xml:space="preserve">13. Lôïi nhuaän khaùc  </t>
    </r>
    <r>
      <rPr>
        <sz val="9"/>
        <rFont val="VNI-Helve-Condense"/>
        <family val="0"/>
      </rPr>
      <t>(40 = 31 - 32 )</t>
    </r>
  </si>
  <si>
    <t xml:space="preserve"> NGÖÔØI LAÄP BIEÅU                          KEÁ TOAÙN TRÖÔÛNG</t>
  </si>
  <si>
    <t xml:space="preserve"> + Coâng trình : Moû ñaù Hoùa An</t>
  </si>
  <si>
    <t>GIAÙM ÑOÁC</t>
  </si>
  <si>
    <t>CHÆ TIEÂU</t>
  </si>
  <si>
    <t>Lôïi nhuaän chöa</t>
  </si>
  <si>
    <t>phaân phoái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</si>
  <si>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</si>
  <si>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</si>
  <si>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</si>
  <si>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</si>
  <si>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</si>
  <si>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</si>
  <si>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 xml:space="preserve"> 1- Kyø keá toaùn Quyù  : Baét ñaàu töø ngaøy 01 thaùng  1  keát thuùc vaøo ngaøy 31 thaùng  3 .</t>
  </si>
  <si>
    <t>Cuoái quyù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</si>
  <si>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</si>
  <si>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</si>
  <si>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</si>
  <si>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</si>
  <si>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</si>
  <si>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- Tieàn göûi coù kyø haïn 3 thaùng</t>
  </si>
  <si>
    <t xml:space="preserve">             COÂNG TY COÅ PHAÀN HOÙA AN</t>
  </si>
  <si>
    <t>Maãu soá B 09-DN</t>
  </si>
  <si>
    <t>Ñòa chæ : Xaõ Hoùa An, TP. Bieân Hoøa, tænh Ñoàng Nai</t>
  </si>
  <si>
    <t>ngaøy 20/3/2006 cuûa Boä tröôûng BTC</t>
  </si>
  <si>
    <t>BAÛN THUYEÁT MINH BAÙO CAÙO TAØI CHÍNH</t>
  </si>
  <si>
    <t>I- Ñaëc ñieåm hoaït ñoäng cuûa doanh nghieäp :</t>
  </si>
  <si>
    <t xml:space="preserve"> 1- Hình thöùc sôû höõu voán : Coå phaàn</t>
  </si>
  <si>
    <t xml:space="preserve"> 2- Lónh vöïc kinh doanh :  Vaät lieäu xaây döïng</t>
  </si>
  <si>
    <t xml:space="preserve"> 3- Ngaønh ngheà kinh doanh : Cheá bieán  ñaù xaây döïng . Giaáy pheùp kinh doanh ban ñaàu vaø ñieàu chænh, boå sung.</t>
  </si>
  <si>
    <t xml:space="preserve"> 4- Ñaëc ñieåm hoaït ñoäng cuûa DN trong naêm taøi chính coù aùnh höôûng ñeán baùo caùo taøi chính.</t>
  </si>
  <si>
    <t>II- Kyø keá toaùn , ñôn vò tieàn teä söû duïng trong keá toaùn.</t>
  </si>
  <si>
    <t xml:space="preserve"> 2- Ñôn vò tieàn teä söû duïng trong keá toaùn : Ñoàng Vieät Nam</t>
  </si>
  <si>
    <t>III- Chuaån möïc  vaø Cheá ñoä keá toaùn aùp duïng :</t>
  </si>
  <si>
    <t xml:space="preserve"> 1- Cheá ñoä keá toaùn aùp duïng : Cheá ñoä keá toaùn Vieät Nam ban haønh theo QÑ 15/2006/QÑ-BTC ngaøy 20/3/2006</t>
  </si>
  <si>
    <t>vaø caùc chuaån möïc keá toaùn VN do BTC ban haønh vaø caùc vaên baûn boå sung.</t>
  </si>
  <si>
    <t xml:space="preserve"> 2- Tuyeân boá veà vieäc tuaân thuû Chuaån möïc keá toaùn vaø cheá ñoä keá toaùn.</t>
  </si>
  <si>
    <t xml:space="preserve"> - Ñöôïc laäp vaø trình baøy phuø hôïp vôùi caùc Chuaån möïc vaø cheá ñoä keá toaùn Vieät Nam. Vaø tuaân thuû moïi quy ñònh cuûa töøng </t>
  </si>
  <si>
    <t xml:space="preserve">   chuaån möïc, thoâng tö höôùng daãn chuaån möïc keá toaùn cuûa Boä Taøi chính vaø cheá ñoä keá toaùn hieän haønh.</t>
  </si>
  <si>
    <t xml:space="preserve"> 3- Hình thöùc keá toaùn aùp duïng : Nhaät kyù chöùng töø chung.</t>
  </si>
  <si>
    <t>IV- Caùc chính saùch keá toaùn aùp duïng :</t>
  </si>
  <si>
    <t xml:space="preserve"> 1- Nguyeân taéc ghi nhaän  caùc khoaûn tieàn vaø töông ñöông tieàn  : </t>
  </si>
  <si>
    <t xml:space="preserve"> Phöông phaùp chuyeån ñoåi  caùc ñoàng tieàn khaùc ra ñoàng tieàn söû duïng trong keá toaùn.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</si>
</sst>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đ&quot;#,##0_);\(&quot;vnđ&quot;#,##0\)"/>
    <numFmt numFmtId="165" formatCode="&quot;vnđ&quot;#,##0_);[Red]\(&quot;vnđ&quot;#,##0\)"/>
    <numFmt numFmtId="166" formatCode="&quot;vnđ&quot;#,##0.00_);\(&quot;vnđ&quot;#,##0.00\)"/>
    <numFmt numFmtId="167" formatCode="&quot;vnđ&quot;#,##0.00_);[Red]\(&quot;vnđ&quot;#,##0.00\)"/>
    <numFmt numFmtId="168" formatCode="_(&quot;vnđ&quot;* #,##0_);_(&quot;vnđ&quot;* \(#,##0\);_(&quot;vnđ&quot;* &quot;-&quot;_);_(@_)"/>
    <numFmt numFmtId="169" formatCode="_(&quot;vnđ&quot;* #,##0.00_);_(&quot;vnđ&quot;* \(#,##0.00\);_(&quot;vnđ&quot;* &quot;-&quot;??_);_(@_)"/>
    <numFmt numFmtId="170" formatCode="#,###;\(#,###\)"/>
    <numFmt numFmtId="171" formatCode="#,##0.000"/>
    <numFmt numFmtId="172" formatCode="0.00_);\(0.00\)"/>
    <numFmt numFmtId="173" formatCode="_(* #,##0_);_(* \(#,##0\);_(* &quot;-&quot;??_);_(@_)"/>
    <numFmt numFmtId="174" formatCode="0.0000"/>
    <numFmt numFmtId="175" formatCode="0.000"/>
    <numFmt numFmtId="176" formatCode="mm/yyyy"/>
    <numFmt numFmtId="177" formatCode="_(* #,##0.000_);_(* \(#,##0.000\);_(* &quot;-&quot;??_);_(@_)"/>
    <numFmt numFmtId="178" formatCode="_(* #,##0.00_);_(* \(#,##0.00\);_(* &quot;-&quot;???_);_(@_)"/>
    <numFmt numFmtId="179" formatCode="_(* #,##0.0_);_(* \(#,##0.0\);_(* &quot;-&quot;??_);_(@_)"/>
    <numFmt numFmtId="180" formatCode="#,#00%"/>
    <numFmt numFmtId="181" formatCode="##,000%"/>
    <numFmt numFmtId="182" formatCode="\8\6\4\%"/>
    <numFmt numFmtId="183" formatCode="\8\6.\4%"/>
    <numFmt numFmtId="184" formatCode="_(* #,##0.000_);_(* \(#,##0.000\);_(* &quot;-&quot;???_);_(@_)"/>
    <numFmt numFmtId="185" formatCode="#,##0.0"/>
    <numFmt numFmtId="186" formatCode="000000000"/>
    <numFmt numFmtId="187" formatCode="mm/dd/yy"/>
    <numFmt numFmtId="188" formatCode="00000000"/>
    <numFmt numFmtId="189" formatCode="0.0%"/>
    <numFmt numFmtId="190" formatCode="_(* #,##0.0_);_(* \(#,##0.0\);_(* &quot;-&quot;?_);_(@_)"/>
    <numFmt numFmtId="191" formatCode="000"/>
    <numFmt numFmtId="192" formatCode="_(* #,##0.0000_);_(* \(#,##0.0000\);_(* &quot;-&quot;??_);_(@_)"/>
    <numFmt numFmtId="193" formatCode="00000"/>
    <numFmt numFmtId="194" formatCode="dd\mm\yyy"/>
    <numFmt numFmtId="195" formatCode="0000000"/>
    <numFmt numFmtId="196" formatCode="000000"/>
    <numFmt numFmtId="197" formatCode="&quot;\&quot;#,##0;[Red]&quot;\&quot;\-#,##0"/>
    <numFmt numFmtId="198" formatCode="&quot;\&quot;#,##0.00;[Red]&quot;\&quot;\-#,##0.00"/>
    <numFmt numFmtId="199" formatCode="\$#,##0\ ;\(\$#,##0\)"/>
    <numFmt numFmtId="200" formatCode="&quot;\&quot;#,##0;[Red]&quot;\&quot;&quot;\&quot;\-#,##0"/>
    <numFmt numFmtId="201" formatCode="&quot;\&quot;#,##0.00;[Red]&quot;\&quot;&quot;\&quot;&quot;\&quot;&quot;\&quot;&quot;\&quot;&quot;\&quot;\-#,##0.00"/>
    <numFmt numFmtId="202" formatCode="0.0"/>
    <numFmt numFmtId="203" formatCode="0.00000"/>
    <numFmt numFmtId="204" formatCode="0.00000000"/>
    <numFmt numFmtId="205" formatCode="0.0000000"/>
    <numFmt numFmtId="206" formatCode="0.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</numFmts>
  <fonts count="63">
    <font>
      <sz val="10"/>
      <name val="VNI-Times"/>
      <family val="0"/>
    </font>
    <font>
      <sz val="10"/>
      <name val="VNI-Helve-Condense"/>
      <family val="0"/>
    </font>
    <font>
      <b/>
      <sz val="10"/>
      <name val="VNI-Helve-Condense"/>
      <family val="0"/>
    </font>
    <font>
      <sz val="11"/>
      <name val="VNI-Helve-Condense"/>
      <family val="0"/>
    </font>
    <font>
      <b/>
      <sz val="11"/>
      <name val="VNI-Helve-Condense"/>
      <family val="0"/>
    </font>
    <font>
      <sz val="11"/>
      <name val="VNI-Helve"/>
      <family val="0"/>
    </font>
    <font>
      <b/>
      <sz val="10"/>
      <name val="VNI-Times"/>
      <family val="0"/>
    </font>
    <font>
      <sz val="9"/>
      <name val="VNI-Helve-Condense"/>
      <family val="0"/>
    </font>
    <font>
      <b/>
      <sz val="14"/>
      <name val="VNI-Helve-Condense"/>
      <family val="0"/>
    </font>
    <font>
      <b/>
      <sz val="11"/>
      <name val="VNI-Helve"/>
      <family val="0"/>
    </font>
    <font>
      <b/>
      <sz val="9"/>
      <name val="VNI-Helve-Condense"/>
      <family val="0"/>
    </font>
    <font>
      <sz val="9"/>
      <name val="VNI-Helve"/>
      <family val="0"/>
    </font>
    <font>
      <b/>
      <sz val="9"/>
      <name val="VNI-Helve"/>
      <family val="0"/>
    </font>
    <font>
      <sz val="12"/>
      <name val="VNI-Helve-Condense"/>
      <family val="0"/>
    </font>
    <font>
      <b/>
      <sz val="13"/>
      <name val="VNI-Bodon-Poster"/>
      <family val="0"/>
    </font>
    <font>
      <b/>
      <sz val="12"/>
      <name val="VNI-Bodon-Poster"/>
      <family val="0"/>
    </font>
    <font>
      <b/>
      <u val="single"/>
      <sz val="10"/>
      <name val="VNI-Helve-Condense"/>
      <family val="0"/>
    </font>
    <font>
      <b/>
      <sz val="10"/>
      <color indexed="10"/>
      <name val="VNI-Helve-Condense"/>
      <family val="0"/>
    </font>
    <font>
      <sz val="10"/>
      <color indexed="10"/>
      <name val="VNI-Helve-Condense"/>
      <family val="0"/>
    </font>
    <font>
      <sz val="10"/>
      <name val="Arial"/>
      <family val="2"/>
    </font>
    <font>
      <u val="single"/>
      <sz val="9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Times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VNI-Helve-Condense"/>
      <family val="0"/>
    </font>
    <font>
      <b/>
      <sz val="9"/>
      <name val="VNI-Times"/>
      <family val="0"/>
    </font>
    <font>
      <sz val="9"/>
      <name val="VNI-Times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7" applyNumberFormat="0" applyFont="0" applyFill="0" applyAlignment="0" applyProtection="0"/>
    <xf numFmtId="0" fontId="62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5" fillId="0" borderId="0">
      <alignment/>
      <protection/>
    </xf>
    <xf numFmtId="20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98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7" fontId="9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1" fillId="0" borderId="14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left" indent="1"/>
    </xf>
    <xf numFmtId="3" fontId="1" fillId="0" borderId="0" xfId="0" applyNumberFormat="1" applyFont="1" applyBorder="1" applyAlignment="1">
      <alignment horizontal="left" indent="1"/>
    </xf>
    <xf numFmtId="3" fontId="1" fillId="0" borderId="15" xfId="0" applyNumberFormat="1" applyFont="1" applyBorder="1" applyAlignment="1">
      <alignment horizontal="left" indent="1"/>
    </xf>
    <xf numFmtId="3" fontId="1" fillId="0" borderId="16" xfId="0" applyNumberFormat="1" applyFont="1" applyBorder="1" applyAlignment="1">
      <alignment horizontal="left" indent="1"/>
    </xf>
    <xf numFmtId="171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 horizontal="left" indent="1"/>
    </xf>
    <xf numFmtId="3" fontId="1" fillId="0" borderId="18" xfId="0" applyNumberFormat="1" applyFont="1" applyBorder="1" applyAlignment="1">
      <alignment horizontal="left" indent="1"/>
    </xf>
    <xf numFmtId="171" fontId="1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 indent="1"/>
    </xf>
    <xf numFmtId="17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 horizontal="left" indent="1"/>
    </xf>
    <xf numFmtId="3" fontId="1" fillId="0" borderId="20" xfId="0" applyNumberFormat="1" applyFont="1" applyBorder="1" applyAlignment="1">
      <alignment horizontal="left" indent="1"/>
    </xf>
    <xf numFmtId="3" fontId="1" fillId="0" borderId="21" xfId="0" applyNumberFormat="1" applyFont="1" applyBorder="1" applyAlignment="1">
      <alignment horizontal="left" indent="1"/>
    </xf>
    <xf numFmtId="3" fontId="1" fillId="0" borderId="22" xfId="0" applyNumberFormat="1" applyFont="1" applyBorder="1" applyAlignment="1">
      <alignment horizontal="left" indent="1"/>
    </xf>
    <xf numFmtId="3" fontId="2" fillId="0" borderId="2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1" fillId="0" borderId="24" xfId="0" applyNumberFormat="1" applyFont="1" applyBorder="1" applyAlignment="1">
      <alignment horizontal="left" indent="1"/>
    </xf>
    <xf numFmtId="3" fontId="1" fillId="0" borderId="13" xfId="0" applyNumberFormat="1" applyFont="1" applyBorder="1" applyAlignment="1">
      <alignment horizontal="left" indent="1"/>
    </xf>
    <xf numFmtId="3" fontId="1" fillId="0" borderId="25" xfId="0" applyNumberFormat="1" applyFont="1" applyBorder="1" applyAlignment="1">
      <alignment horizontal="left" indent="1"/>
    </xf>
    <xf numFmtId="3" fontId="1" fillId="0" borderId="8" xfId="0" applyNumberFormat="1" applyFont="1" applyBorder="1" applyAlignment="1">
      <alignment horizontal="left" indent="1"/>
    </xf>
    <xf numFmtId="3" fontId="1" fillId="0" borderId="26" xfId="0" applyNumberFormat="1" applyFont="1" applyBorder="1" applyAlignment="1">
      <alignment horizontal="left" indent="1"/>
    </xf>
    <xf numFmtId="3" fontId="1" fillId="0" borderId="27" xfId="0" applyNumberFormat="1" applyFont="1" applyBorder="1" applyAlignment="1">
      <alignment horizontal="left" indent="1"/>
    </xf>
    <xf numFmtId="3" fontId="1" fillId="0" borderId="2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28" xfId="0" applyNumberFormat="1" applyFont="1" applyBorder="1" applyAlignment="1">
      <alignment horizontal="left" indent="1"/>
    </xf>
    <xf numFmtId="3" fontId="1" fillId="0" borderId="29" xfId="0" applyNumberFormat="1" applyFont="1" applyBorder="1" applyAlignment="1">
      <alignment horizontal="left" indent="1"/>
    </xf>
    <xf numFmtId="3" fontId="1" fillId="0" borderId="30" xfId="0" applyNumberFormat="1" applyFont="1" applyBorder="1" applyAlignment="1">
      <alignment horizontal="left" indent="1"/>
    </xf>
    <xf numFmtId="3" fontId="16" fillId="0" borderId="0" xfId="0" applyNumberFormat="1" applyFont="1" applyBorder="1" applyAlignment="1">
      <alignment horizontal="left" indent="1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71" fontId="1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32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0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2" fillId="0" borderId="34" xfId="0" applyFont="1" applyBorder="1" applyAlignment="1">
      <alignment horizontal="left" indent="1"/>
    </xf>
    <xf numFmtId="0" fontId="2" fillId="0" borderId="35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8" xfId="0" applyFont="1" applyBorder="1" applyAlignment="1">
      <alignment horizontal="left" indent="1"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7" xfId="0" applyFont="1" applyBorder="1" applyAlignment="1">
      <alignment horizontal="left" indent="1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43" xfId="0" applyFont="1" applyBorder="1" applyAlignment="1">
      <alignment/>
    </xf>
    <xf numFmtId="0" fontId="1" fillId="0" borderId="36" xfId="0" applyFont="1" applyBorder="1" applyAlignment="1">
      <alignment horizontal="left" indent="6"/>
    </xf>
    <xf numFmtId="0" fontId="1" fillId="0" borderId="29" xfId="0" applyFont="1" applyBorder="1" applyAlignment="1">
      <alignment horizontal="left" indent="1"/>
    </xf>
    <xf numFmtId="0" fontId="1" fillId="0" borderId="44" xfId="0" applyFont="1" applyBorder="1" applyAlignment="1">
      <alignment horizontal="left" indent="6"/>
    </xf>
    <xf numFmtId="0" fontId="1" fillId="0" borderId="23" xfId="0" applyFont="1" applyBorder="1" applyAlignment="1">
      <alignment horizontal="left" indent="6"/>
    </xf>
    <xf numFmtId="0" fontId="1" fillId="0" borderId="34" xfId="0" applyFont="1" applyBorder="1" applyAlignment="1">
      <alignment horizontal="left" indent="1"/>
    </xf>
    <xf numFmtId="0" fontId="1" fillId="0" borderId="35" xfId="0" applyFont="1" applyBorder="1" applyAlignment="1">
      <alignment horizontal="left" indent="6"/>
    </xf>
    <xf numFmtId="0" fontId="2" fillId="0" borderId="45" xfId="0" applyFont="1" applyBorder="1" applyAlignment="1">
      <alignment horizontal="left" indent="6"/>
    </xf>
    <xf numFmtId="0" fontId="1" fillId="0" borderId="46" xfId="0" applyFont="1" applyBorder="1" applyAlignment="1">
      <alignment horizontal="left" indent="6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left" indent="1"/>
    </xf>
    <xf numFmtId="0" fontId="1" fillId="0" borderId="49" xfId="0" applyFont="1" applyBorder="1" applyAlignment="1">
      <alignment horizontal="left" indent="6"/>
    </xf>
    <xf numFmtId="0" fontId="1" fillId="0" borderId="38" xfId="0" applyFont="1" applyBorder="1" applyAlignment="1">
      <alignment horizontal="left" indent="6"/>
    </xf>
    <xf numFmtId="0" fontId="1" fillId="0" borderId="0" xfId="0" applyFont="1" applyBorder="1" applyAlignment="1">
      <alignment horizontal="left" indent="6"/>
    </xf>
    <xf numFmtId="0" fontId="2" fillId="0" borderId="0" xfId="0" applyFont="1" applyBorder="1" applyAlignment="1">
      <alignment horizontal="left" indent="6"/>
    </xf>
    <xf numFmtId="0" fontId="2" fillId="0" borderId="0" xfId="0" applyFont="1" applyBorder="1" applyAlignment="1">
      <alignment horizontal="right"/>
    </xf>
    <xf numFmtId="3" fontId="1" fillId="0" borderId="49" xfId="0" applyNumberFormat="1" applyFont="1" applyBorder="1" applyAlignment="1">
      <alignment horizontal="left" indent="6"/>
    </xf>
    <xf numFmtId="3" fontId="1" fillId="0" borderId="38" xfId="0" applyNumberFormat="1" applyFont="1" applyBorder="1" applyAlignment="1">
      <alignment horizontal="left" indent="6"/>
    </xf>
    <xf numFmtId="3" fontId="1" fillId="0" borderId="0" xfId="0" applyNumberFormat="1" applyFont="1" applyBorder="1" applyAlignment="1">
      <alignment horizontal="left" indent="6"/>
    </xf>
    <xf numFmtId="3" fontId="1" fillId="0" borderId="35" xfId="0" applyNumberFormat="1" applyFont="1" applyBorder="1" applyAlignment="1">
      <alignment horizontal="left" indent="6"/>
    </xf>
    <xf numFmtId="3" fontId="1" fillId="0" borderId="49" xfId="0" applyNumberFormat="1" applyFont="1" applyBorder="1" applyAlignment="1">
      <alignment/>
    </xf>
    <xf numFmtId="3" fontId="1" fillId="0" borderId="36" xfId="0" applyNumberFormat="1" applyFont="1" applyBorder="1" applyAlignment="1">
      <alignment horizontal="left" indent="6"/>
    </xf>
    <xf numFmtId="0" fontId="2" fillId="0" borderId="50" xfId="0" applyFont="1" applyBorder="1" applyAlignment="1">
      <alignment horizontal="left" indent="6"/>
    </xf>
    <xf numFmtId="3" fontId="2" fillId="0" borderId="51" xfId="0" applyNumberFormat="1" applyFont="1" applyBorder="1" applyAlignment="1">
      <alignment horizontal="left" indent="6"/>
    </xf>
    <xf numFmtId="3" fontId="2" fillId="0" borderId="51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left" indent="1"/>
    </xf>
    <xf numFmtId="3" fontId="1" fillId="0" borderId="54" xfId="0" applyNumberFormat="1" applyFont="1" applyBorder="1" applyAlignment="1">
      <alignment horizontal="left" indent="6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25" xfId="0" applyFont="1" applyBorder="1" applyAlignment="1">
      <alignment horizontal="left" indent="1"/>
    </xf>
    <xf numFmtId="3" fontId="2" fillId="0" borderId="8" xfId="0" applyNumberFormat="1" applyFont="1" applyBorder="1" applyAlignment="1">
      <alignment horizontal="left" indent="6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2" xfId="0" applyFont="1" applyBorder="1" applyAlignment="1">
      <alignment horizontal="left" indent="1"/>
    </xf>
    <xf numFmtId="3" fontId="1" fillId="0" borderId="10" xfId="0" applyNumberFormat="1" applyFont="1" applyBorder="1" applyAlignment="1">
      <alignment horizontal="left" indent="6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36" xfId="0" applyNumberFormat="1" applyFont="1" applyBorder="1" applyAlignment="1">
      <alignment/>
    </xf>
    <xf numFmtId="0" fontId="1" fillId="0" borderId="28" xfId="0" applyFont="1" applyBorder="1" applyAlignment="1">
      <alignment/>
    </xf>
    <xf numFmtId="3" fontId="2" fillId="0" borderId="36" xfId="0" applyNumberFormat="1" applyFont="1" applyBorder="1" applyAlignment="1">
      <alignment horizontal="left" indent="6"/>
    </xf>
    <xf numFmtId="3" fontId="2" fillId="0" borderId="36" xfId="0" applyNumberFormat="1" applyFont="1" applyBorder="1" applyAlignment="1">
      <alignment/>
    </xf>
    <xf numFmtId="0" fontId="1" fillId="0" borderId="40" xfId="0" applyFont="1" applyBorder="1" applyAlignment="1">
      <alignment/>
    </xf>
    <xf numFmtId="3" fontId="1" fillId="0" borderId="41" xfId="0" applyNumberFormat="1" applyFont="1" applyBorder="1" applyAlignment="1">
      <alignment horizontal="left" indent="6"/>
    </xf>
    <xf numFmtId="0" fontId="1" fillId="0" borderId="48" xfId="0" applyFont="1" applyBorder="1" applyAlignment="1">
      <alignment/>
    </xf>
    <xf numFmtId="3" fontId="1" fillId="0" borderId="49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" fillId="0" borderId="28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2" fillId="0" borderId="32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2" fillId="33" borderId="0" xfId="0" applyNumberFormat="1" applyFont="1" applyFill="1" applyBorder="1" applyAlignment="1">
      <alignment horizontal="left" indent="1"/>
    </xf>
    <xf numFmtId="171" fontId="2" fillId="33" borderId="0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 horizontal="left" indent="1"/>
    </xf>
    <xf numFmtId="3" fontId="17" fillId="33" borderId="0" xfId="0" applyNumberFormat="1" applyFont="1" applyFill="1" applyBorder="1" applyAlignment="1">
      <alignment horizontal="left" indent="1"/>
    </xf>
    <xf numFmtId="171" fontId="17" fillId="33" borderId="0" xfId="0" applyNumberFormat="1" applyFont="1" applyFill="1" applyBorder="1" applyAlignment="1">
      <alignment/>
    </xf>
    <xf numFmtId="4" fontId="17" fillId="33" borderId="0" xfId="0" applyNumberFormat="1" applyFont="1" applyFill="1" applyBorder="1" applyAlignment="1">
      <alignment/>
    </xf>
    <xf numFmtId="3" fontId="17" fillId="33" borderId="59" xfId="0" applyNumberFormat="1" applyFont="1" applyFill="1" applyBorder="1" applyAlignment="1">
      <alignment horizontal="left" indent="1"/>
    </xf>
    <xf numFmtId="3" fontId="17" fillId="33" borderId="60" xfId="0" applyNumberFormat="1" applyFont="1" applyFill="1" applyBorder="1" applyAlignment="1">
      <alignment horizontal="left" indent="1"/>
    </xf>
    <xf numFmtId="0" fontId="17" fillId="33" borderId="6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63" xfId="0" applyFont="1" applyFill="1" applyBorder="1" applyAlignment="1">
      <alignment horizontal="center"/>
    </xf>
    <xf numFmtId="0" fontId="17" fillId="33" borderId="64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7" fillId="33" borderId="66" xfId="0" applyFont="1" applyFill="1" applyBorder="1" applyAlignment="1">
      <alignment horizontal="left" indent="1"/>
    </xf>
    <xf numFmtId="0" fontId="17" fillId="33" borderId="67" xfId="0" applyFont="1" applyFill="1" applyBorder="1" applyAlignment="1">
      <alignment/>
    </xf>
    <xf numFmtId="0" fontId="18" fillId="33" borderId="68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0" fontId="17" fillId="33" borderId="66" xfId="0" applyFont="1" applyFill="1" applyBorder="1" applyAlignment="1">
      <alignment/>
    </xf>
    <xf numFmtId="0" fontId="18" fillId="33" borderId="67" xfId="0" applyFont="1" applyFill="1" applyBorder="1" applyAlignment="1">
      <alignment/>
    </xf>
    <xf numFmtId="0" fontId="17" fillId="33" borderId="69" xfId="0" applyFont="1" applyFill="1" applyBorder="1" applyAlignment="1">
      <alignment horizontal="center"/>
    </xf>
    <xf numFmtId="0" fontId="17" fillId="33" borderId="61" xfId="0" applyFont="1" applyFill="1" applyBorder="1" applyAlignment="1">
      <alignment/>
    </xf>
    <xf numFmtId="0" fontId="17" fillId="33" borderId="70" xfId="0" applyFont="1" applyFill="1" applyBorder="1" applyAlignment="1">
      <alignment horizontal="center"/>
    </xf>
    <xf numFmtId="0" fontId="17" fillId="33" borderId="71" xfId="0" applyFont="1" applyFill="1" applyBorder="1" applyAlignment="1">
      <alignment horizontal="center"/>
    </xf>
    <xf numFmtId="0" fontId="17" fillId="33" borderId="70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2" xfId="0" applyNumberFormat="1" applyFont="1" applyBorder="1" applyAlignment="1">
      <alignment horizontal="left" indent="6"/>
    </xf>
    <xf numFmtId="3" fontId="1" fillId="0" borderId="44" xfId="0" applyNumberFormat="1" applyFont="1" applyBorder="1" applyAlignment="1">
      <alignment horizontal="left" indent="6"/>
    </xf>
    <xf numFmtId="3" fontId="1" fillId="0" borderId="30" xfId="0" applyNumberFormat="1" applyFont="1" applyBorder="1" applyAlignment="1">
      <alignment horizontal="left" indent="6"/>
    </xf>
    <xf numFmtId="0" fontId="1" fillId="0" borderId="46" xfId="0" applyFont="1" applyFill="1" applyBorder="1" applyAlignment="1">
      <alignment/>
    </xf>
    <xf numFmtId="3" fontId="7" fillId="34" borderId="8" xfId="0" applyNumberFormat="1" applyFont="1" applyFill="1" applyBorder="1" applyAlignment="1">
      <alignment/>
    </xf>
    <xf numFmtId="0" fontId="29" fillId="35" borderId="0" xfId="78" applyFont="1" applyFill="1">
      <alignment/>
      <protection/>
    </xf>
    <xf numFmtId="0" fontId="19" fillId="0" borderId="0" xfId="78">
      <alignment/>
      <protection/>
    </xf>
    <xf numFmtId="0" fontId="19" fillId="35" borderId="0" xfId="78" applyFill="1">
      <alignment/>
      <protection/>
    </xf>
    <xf numFmtId="0" fontId="19" fillId="36" borderId="72" xfId="78" applyFill="1" applyBorder="1">
      <alignment/>
      <protection/>
    </xf>
    <xf numFmtId="0" fontId="30" fillId="37" borderId="73" xfId="78" applyFont="1" applyFill="1" applyBorder="1" applyAlignment="1">
      <alignment horizontal="center"/>
      <protection/>
    </xf>
    <xf numFmtId="0" fontId="31" fillId="38" borderId="74" xfId="78" applyFont="1" applyFill="1" applyBorder="1" applyAlignment="1">
      <alignment horizontal="center"/>
      <protection/>
    </xf>
    <xf numFmtId="0" fontId="30" fillId="37" borderId="74" xfId="78" applyFont="1" applyFill="1" applyBorder="1" applyAlignment="1">
      <alignment horizontal="center"/>
      <protection/>
    </xf>
    <xf numFmtId="0" fontId="30" fillId="37" borderId="75" xfId="78" applyFont="1" applyFill="1" applyBorder="1" applyAlignment="1">
      <alignment horizontal="center"/>
      <protection/>
    </xf>
    <xf numFmtId="0" fontId="19" fillId="36" borderId="11" xfId="78" applyFill="1" applyBorder="1">
      <alignment/>
      <protection/>
    </xf>
    <xf numFmtId="0" fontId="19" fillId="36" borderId="76" xfId="78" applyFill="1" applyBorder="1">
      <alignment/>
      <protection/>
    </xf>
    <xf numFmtId="3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left" indent="6"/>
    </xf>
    <xf numFmtId="0" fontId="1" fillId="0" borderId="30" xfId="0" applyFont="1" applyBorder="1" applyAlignment="1">
      <alignment horizontal="left" indent="6"/>
    </xf>
    <xf numFmtId="0" fontId="7" fillId="0" borderId="0" xfId="0" applyFont="1" applyAlignment="1">
      <alignment horizontal="center"/>
    </xf>
    <xf numFmtId="37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7" fontId="0" fillId="0" borderId="77" xfId="0" applyNumberFormat="1" applyBorder="1" applyAlignment="1">
      <alignment/>
    </xf>
    <xf numFmtId="0" fontId="0" fillId="0" borderId="78" xfId="0" applyBorder="1" applyAlignment="1">
      <alignment/>
    </xf>
    <xf numFmtId="37" fontId="10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8" xfId="0" applyFont="1" applyBorder="1" applyAlignment="1">
      <alignment/>
    </xf>
    <xf numFmtId="49" fontId="10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7" fontId="10" fillId="0" borderId="79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37" fontId="10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37" fontId="10" fillId="0" borderId="2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37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7" fillId="0" borderId="80" xfId="0" applyFont="1" applyBorder="1" applyAlignment="1">
      <alignment/>
    </xf>
    <xf numFmtId="0" fontId="7" fillId="0" borderId="80" xfId="0" applyFont="1" applyBorder="1" applyAlignment="1">
      <alignment horizontal="center"/>
    </xf>
    <xf numFmtId="37" fontId="7" fillId="0" borderId="80" xfId="0" applyNumberFormat="1" applyFont="1" applyBorder="1" applyAlignment="1">
      <alignment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2" fillId="0" borderId="81" xfId="0" applyNumberFormat="1" applyFont="1" applyBorder="1" applyAlignment="1">
      <alignment horizontal="left" indent="1"/>
    </xf>
    <xf numFmtId="3" fontId="2" fillId="0" borderId="82" xfId="0" applyNumberFormat="1" applyFont="1" applyBorder="1" applyAlignment="1">
      <alignment horizontal="left" inden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0" fontId="1" fillId="0" borderId="83" xfId="0" applyFont="1" applyBorder="1" applyAlignment="1">
      <alignment/>
    </xf>
    <xf numFmtId="0" fontId="13" fillId="0" borderId="83" xfId="0" applyFont="1" applyBorder="1" applyAlignment="1">
      <alignment/>
    </xf>
    <xf numFmtId="3" fontId="1" fillId="0" borderId="83" xfId="0" applyNumberFormat="1" applyFont="1" applyBorder="1" applyAlignment="1">
      <alignment/>
    </xf>
    <xf numFmtId="3" fontId="2" fillId="0" borderId="8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0" fontId="1" fillId="0" borderId="85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34" fillId="0" borderId="31" xfId="0" applyNumberFormat="1" applyFont="1" applyBorder="1" applyAlignment="1">
      <alignment/>
    </xf>
    <xf numFmtId="3" fontId="34" fillId="0" borderId="8" xfId="0" applyNumberFormat="1" applyFont="1" applyBorder="1" applyAlignment="1">
      <alignment/>
    </xf>
    <xf numFmtId="3" fontId="34" fillId="0" borderId="9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34" fillId="0" borderId="86" xfId="0" applyNumberFormat="1" applyFont="1" applyBorder="1" applyAlignment="1">
      <alignment/>
    </xf>
    <xf numFmtId="3" fontId="34" fillId="0" borderId="76" xfId="0" applyNumberFormat="1" applyFont="1" applyBorder="1" applyAlignment="1">
      <alignment/>
    </xf>
    <xf numFmtId="3" fontId="34" fillId="0" borderId="52" xfId="0" applyNumberFormat="1" applyFont="1" applyBorder="1" applyAlignment="1">
      <alignment/>
    </xf>
    <xf numFmtId="3" fontId="1" fillId="0" borderId="19" xfId="0" applyNumberFormat="1" applyFont="1" applyBorder="1" applyAlignment="1">
      <alignment horizontal="right" indent="1"/>
    </xf>
    <xf numFmtId="3" fontId="2" fillId="0" borderId="19" xfId="0" applyNumberFormat="1" applyFont="1" applyBorder="1" applyAlignment="1">
      <alignment horizontal="right" indent="1"/>
    </xf>
    <xf numFmtId="3" fontId="2" fillId="0" borderId="20" xfId="0" applyNumberFormat="1" applyFont="1" applyBorder="1" applyAlignment="1">
      <alignment horizontal="left" indent="1"/>
    </xf>
    <xf numFmtId="3" fontId="33" fillId="0" borderId="13" xfId="0" applyNumberFormat="1" applyFont="1" applyBorder="1" applyAlignment="1">
      <alignment/>
    </xf>
    <xf numFmtId="3" fontId="33" fillId="0" borderId="9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2" fillId="0" borderId="36" xfId="0" applyNumberFormat="1" applyFont="1" applyBorder="1" applyAlignment="1">
      <alignment horizontal="center"/>
    </xf>
    <xf numFmtId="3" fontId="34" fillId="0" borderId="36" xfId="0" applyNumberFormat="1" applyFont="1" applyBorder="1" applyAlignment="1">
      <alignment/>
    </xf>
    <xf numFmtId="3" fontId="1" fillId="0" borderId="36" xfId="0" applyNumberFormat="1" applyFont="1" applyBorder="1" applyAlignment="1">
      <alignment horizontal="left"/>
    </xf>
    <xf numFmtId="0" fontId="1" fillId="34" borderId="34" xfId="0" applyFont="1" applyFill="1" applyBorder="1" applyAlignment="1">
      <alignment horizontal="left" indent="1"/>
    </xf>
    <xf numFmtId="0" fontId="1" fillId="34" borderId="35" xfId="0" applyFont="1" applyFill="1" applyBorder="1" applyAlignment="1">
      <alignment horizontal="left" indent="6"/>
    </xf>
    <xf numFmtId="0" fontId="1" fillId="34" borderId="35" xfId="0" applyFont="1" applyFill="1" applyBorder="1" applyAlignment="1">
      <alignment/>
    </xf>
    <xf numFmtId="0" fontId="2" fillId="34" borderId="34" xfId="0" applyFont="1" applyFill="1" applyBorder="1" applyAlignment="1">
      <alignment horizontal="left" indent="1"/>
    </xf>
    <xf numFmtId="0" fontId="2" fillId="34" borderId="35" xfId="0" applyFont="1" applyFill="1" applyBorder="1" applyAlignment="1">
      <alignment horizontal="left" indent="6"/>
    </xf>
    <xf numFmtId="0" fontId="2" fillId="34" borderId="35" xfId="0" applyFont="1" applyFill="1" applyBorder="1" applyAlignment="1">
      <alignment/>
    </xf>
    <xf numFmtId="0" fontId="2" fillId="0" borderId="38" xfId="0" applyFont="1" applyBorder="1" applyAlignment="1">
      <alignment horizontal="left" indent="6"/>
    </xf>
    <xf numFmtId="172" fontId="2" fillId="0" borderId="38" xfId="0" applyNumberFormat="1" applyFont="1" applyBorder="1" applyAlignment="1">
      <alignment horizontal="left" indent="6"/>
    </xf>
    <xf numFmtId="0" fontId="2" fillId="34" borderId="34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0" fillId="0" borderId="79" xfId="0" applyNumberFormat="1" applyFont="1" applyBorder="1" applyAlignment="1">
      <alignment/>
    </xf>
    <xf numFmtId="3" fontId="0" fillId="0" borderId="8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48" xfId="0" applyNumberFormat="1" applyFont="1" applyBorder="1" applyAlignment="1">
      <alignment horizontal="left" indent="1"/>
    </xf>
    <xf numFmtId="3" fontId="1" fillId="0" borderId="88" xfId="0" applyNumberFormat="1" applyFont="1" applyBorder="1" applyAlignment="1">
      <alignment horizontal="left" indent="1"/>
    </xf>
    <xf numFmtId="171" fontId="1" fillId="0" borderId="8" xfId="0" applyNumberFormat="1" applyFont="1" applyBorder="1" applyAlignment="1">
      <alignment horizontal="center"/>
    </xf>
    <xf numFmtId="171" fontId="1" fillId="0" borderId="27" xfId="0" applyNumberFormat="1" applyFont="1" applyBorder="1" applyAlignment="1">
      <alignment horizontal="center"/>
    </xf>
    <xf numFmtId="171" fontId="1" fillId="0" borderId="76" xfId="0" applyNumberFormat="1" applyFont="1" applyBorder="1" applyAlignment="1">
      <alignment horizontal="center"/>
    </xf>
    <xf numFmtId="3" fontId="1" fillId="0" borderId="79" xfId="0" applyNumberFormat="1" applyFont="1" applyBorder="1" applyAlignment="1">
      <alignment horizontal="center"/>
    </xf>
    <xf numFmtId="3" fontId="1" fillId="0" borderId="8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86" xfId="0" applyNumberFormat="1" applyFont="1" applyBorder="1" applyAlignment="1">
      <alignment horizontal="center"/>
    </xf>
    <xf numFmtId="3" fontId="1" fillId="0" borderId="76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171" fontId="1" fillId="0" borderId="79" xfId="0" applyNumberFormat="1" applyFont="1" applyBorder="1" applyAlignment="1">
      <alignment horizontal="center"/>
    </xf>
    <xf numFmtId="3" fontId="2" fillId="0" borderId="76" xfId="0" applyNumberFormat="1" applyFont="1" applyBorder="1" applyAlignment="1">
      <alignment horizontal="center"/>
    </xf>
    <xf numFmtId="3" fontId="2" fillId="0" borderId="8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3" fontId="2" fillId="0" borderId="76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171" fontId="17" fillId="33" borderId="90" xfId="0" applyNumberFormat="1" applyFont="1" applyFill="1" applyBorder="1" applyAlignment="1">
      <alignment horizontal="center"/>
    </xf>
    <xf numFmtId="171" fontId="17" fillId="33" borderId="85" xfId="0" applyNumberFormat="1" applyFont="1" applyFill="1" applyBorder="1" applyAlignment="1">
      <alignment horizontal="center"/>
    </xf>
    <xf numFmtId="3" fontId="17" fillId="33" borderId="17" xfId="0" applyNumberFormat="1" applyFont="1" applyFill="1" applyBorder="1" applyAlignment="1">
      <alignment horizontal="center"/>
    </xf>
    <xf numFmtId="3" fontId="17" fillId="33" borderId="85" xfId="0" applyNumberFormat="1" applyFont="1" applyFill="1" applyBorder="1" applyAlignment="1">
      <alignment horizontal="center"/>
    </xf>
    <xf numFmtId="171" fontId="1" fillId="0" borderId="27" xfId="0" applyNumberFormat="1" applyFont="1" applyBorder="1" applyAlignment="1">
      <alignment horizontal="center"/>
    </xf>
    <xf numFmtId="171" fontId="1" fillId="0" borderId="76" xfId="0" applyNumberFormat="1" applyFont="1" applyBorder="1" applyAlignment="1">
      <alignment horizontal="center"/>
    </xf>
    <xf numFmtId="171" fontId="1" fillId="0" borderId="79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3" fontId="2" fillId="0" borderId="79" xfId="0" applyNumberFormat="1" applyFont="1" applyBorder="1" applyAlignment="1">
      <alignment horizontal="center"/>
    </xf>
    <xf numFmtId="3" fontId="2" fillId="0" borderId="8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2" fillId="0" borderId="76" xfId="0" applyNumberFormat="1" applyFont="1" applyBorder="1" applyAlignment="1">
      <alignment horizontal="right"/>
    </xf>
    <xf numFmtId="3" fontId="2" fillId="0" borderId="79" xfId="0" applyNumberFormat="1" applyFont="1" applyBorder="1" applyAlignment="1">
      <alignment horizontal="right"/>
    </xf>
    <xf numFmtId="3" fontId="2" fillId="0" borderId="8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86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3" fontId="1" fillId="0" borderId="86" xfId="0" applyNumberFormat="1" applyFont="1" applyBorder="1" applyAlignment="1">
      <alignment horizontal="right"/>
    </xf>
    <xf numFmtId="3" fontId="1" fillId="0" borderId="79" xfId="0" applyNumberFormat="1" applyFont="1" applyBorder="1" applyAlignment="1">
      <alignment horizontal="right"/>
    </xf>
    <xf numFmtId="3" fontId="1" fillId="0" borderId="8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91" xfId="0" applyNumberFormat="1" applyFont="1" applyBorder="1" applyAlignment="1">
      <alignment horizontal="right"/>
    </xf>
    <xf numFmtId="3" fontId="2" fillId="0" borderId="9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92" xfId="0" applyNumberFormat="1" applyFont="1" applyBorder="1" applyAlignment="1">
      <alignment horizontal="center"/>
    </xf>
    <xf numFmtId="3" fontId="2" fillId="0" borderId="89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21" xfId="0" applyNumberFormat="1" applyFont="1" applyBorder="1" applyAlignment="1">
      <alignment horizontal="right"/>
    </xf>
    <xf numFmtId="3" fontId="2" fillId="0" borderId="93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center"/>
    </xf>
    <xf numFmtId="3" fontId="2" fillId="0" borderId="93" xfId="0" applyNumberFormat="1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17" fillId="33" borderId="90" xfId="0" applyNumberFormat="1" applyFont="1" applyFill="1" applyBorder="1" applyAlignment="1">
      <alignment horizontal="center" vertical="center"/>
    </xf>
    <xf numFmtId="0" fontId="17" fillId="33" borderId="85" xfId="0" applyNumberFormat="1" applyFont="1" applyFill="1" applyBorder="1" applyAlignment="1">
      <alignment horizontal="center" vertical="center"/>
    </xf>
    <xf numFmtId="0" fontId="17" fillId="33" borderId="77" xfId="0" applyNumberFormat="1" applyFont="1" applyFill="1" applyBorder="1" applyAlignment="1">
      <alignment horizontal="center" vertical="center"/>
    </xf>
    <xf numFmtId="0" fontId="17" fillId="33" borderId="96" xfId="0" applyNumberFormat="1" applyFont="1" applyFill="1" applyBorder="1" applyAlignment="1">
      <alignment horizontal="center" vertical="center"/>
    </xf>
    <xf numFmtId="0" fontId="2" fillId="0" borderId="97" xfId="0" applyFont="1" applyBorder="1" applyAlignment="1">
      <alignment horizontal="right"/>
    </xf>
    <xf numFmtId="0" fontId="2" fillId="0" borderId="98" xfId="0" applyFont="1" applyBorder="1" applyAlignment="1">
      <alignment horizontal="right"/>
    </xf>
    <xf numFmtId="3" fontId="2" fillId="0" borderId="97" xfId="0" applyNumberFormat="1" applyFont="1" applyBorder="1" applyAlignment="1">
      <alignment horizontal="right"/>
    </xf>
    <xf numFmtId="3" fontId="2" fillId="0" borderId="98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7" fillId="33" borderId="66" xfId="0" applyFont="1" applyFill="1" applyBorder="1" applyAlignment="1">
      <alignment horizontal="left"/>
    </xf>
    <xf numFmtId="0" fontId="17" fillId="33" borderId="67" xfId="0" applyFont="1" applyFill="1" applyBorder="1" applyAlignment="1">
      <alignment horizontal="left"/>
    </xf>
    <xf numFmtId="0" fontId="17" fillId="33" borderId="68" xfId="0" applyFont="1" applyFill="1" applyBorder="1" applyAlignment="1">
      <alignment horizontal="left"/>
    </xf>
    <xf numFmtId="0" fontId="17" fillId="33" borderId="59" xfId="0" applyFont="1" applyFill="1" applyBorder="1" applyAlignment="1">
      <alignment horizontal="center"/>
    </xf>
    <xf numFmtId="0" fontId="17" fillId="33" borderId="99" xfId="0" applyFont="1" applyFill="1" applyBorder="1" applyAlignment="1">
      <alignment horizontal="center"/>
    </xf>
    <xf numFmtId="3" fontId="1" fillId="0" borderId="79" xfId="0" applyNumberFormat="1" applyFont="1" applyBorder="1" applyAlignment="1">
      <alignment horizontal="center"/>
    </xf>
    <xf numFmtId="3" fontId="1" fillId="0" borderId="8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80" xfId="0" applyNumberFormat="1" applyFont="1" applyBorder="1" applyAlignment="1">
      <alignment horizontal="right"/>
    </xf>
    <xf numFmtId="3" fontId="1" fillId="0" borderId="100" xfId="0" applyNumberFormat="1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3" fontId="2" fillId="0" borderId="101" xfId="0" applyNumberFormat="1" applyFont="1" applyBorder="1" applyAlignment="1">
      <alignment horizontal="right"/>
    </xf>
    <xf numFmtId="0" fontId="2" fillId="0" borderId="6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3" fontId="2" fillId="0" borderId="102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17" fillId="33" borderId="66" xfId="0" applyFont="1" applyFill="1" applyBorder="1" applyAlignment="1">
      <alignment horizontal="center"/>
    </xf>
    <xf numFmtId="0" fontId="17" fillId="33" borderId="67" xfId="0" applyFont="1" applyFill="1" applyBorder="1" applyAlignment="1">
      <alignment horizontal="center"/>
    </xf>
    <xf numFmtId="0" fontId="17" fillId="33" borderId="68" xfId="0" applyFont="1" applyFill="1" applyBorder="1" applyAlignment="1">
      <alignment horizontal="center"/>
    </xf>
    <xf numFmtId="38" fontId="1" fillId="0" borderId="8" xfId="0" applyNumberFormat="1" applyFont="1" applyBorder="1" applyAlignment="1">
      <alignment horizontal="right"/>
    </xf>
    <xf numFmtId="38" fontId="17" fillId="0" borderId="76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2" fillId="34" borderId="81" xfId="0" applyFont="1" applyFill="1" applyBorder="1" applyAlignment="1">
      <alignment horizontal="left" indent="1"/>
    </xf>
    <xf numFmtId="0" fontId="2" fillId="34" borderId="104" xfId="0" applyFont="1" applyFill="1" applyBorder="1" applyAlignment="1">
      <alignment horizontal="left" indent="1"/>
    </xf>
    <xf numFmtId="0" fontId="2" fillId="34" borderId="82" xfId="0" applyFont="1" applyFill="1" applyBorder="1" applyAlignment="1">
      <alignment horizontal="left" indent="1"/>
    </xf>
    <xf numFmtId="3" fontId="2" fillId="0" borderId="22" xfId="0" applyNumberFormat="1" applyFont="1" applyBorder="1" applyAlignment="1">
      <alignment horizontal="center"/>
    </xf>
    <xf numFmtId="3" fontId="2" fillId="0" borderId="94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95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right"/>
    </xf>
    <xf numFmtId="3" fontId="2" fillId="0" borderId="88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93" xfId="0" applyNumberFormat="1" applyFont="1" applyBorder="1" applyAlignment="1">
      <alignment horizontal="right"/>
    </xf>
    <xf numFmtId="3" fontId="1" fillId="0" borderId="94" xfId="0" applyNumberFormat="1" applyFont="1" applyBorder="1" applyAlignment="1">
      <alignment horizontal="right"/>
    </xf>
    <xf numFmtId="3" fontId="1" fillId="0" borderId="95" xfId="0" applyNumberFormat="1" applyFont="1" applyBorder="1" applyAlignment="1">
      <alignment horizontal="right"/>
    </xf>
    <xf numFmtId="0" fontId="17" fillId="33" borderId="6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93" xfId="0" applyFont="1" applyBorder="1" applyAlignment="1">
      <alignment horizontal="right"/>
    </xf>
    <xf numFmtId="3" fontId="0" fillId="0" borderId="94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1" fillId="0" borderId="97" xfId="0" applyNumberFormat="1" applyFont="1" applyBorder="1" applyAlignment="1">
      <alignment horizontal="right"/>
    </xf>
    <xf numFmtId="3" fontId="1" fillId="0" borderId="88" xfId="0" applyNumberFormat="1" applyFont="1" applyBorder="1" applyAlignment="1">
      <alignment horizontal="right"/>
    </xf>
    <xf numFmtId="3" fontId="1" fillId="0" borderId="98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7" fontId="2" fillId="0" borderId="105" xfId="0" applyNumberFormat="1" applyFont="1" applyBorder="1" applyAlignment="1">
      <alignment horizontal="center"/>
    </xf>
    <xf numFmtId="37" fontId="2" fillId="0" borderId="106" xfId="0" applyNumberFormat="1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5</xdr:col>
      <xdr:colOff>685800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0007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36">
      <selection activeCell="C148" sqref="C148"/>
    </sheetView>
  </sheetViews>
  <sheetFormatPr defaultColWidth="9.00390625" defaultRowHeight="12.75"/>
  <cols>
    <col min="1" max="1" width="7.875" style="67" customWidth="1"/>
    <col min="2" max="2" width="53.75390625" style="4" customWidth="1"/>
    <col min="3" max="3" width="8.625" style="78" customWidth="1"/>
    <col min="4" max="4" width="11.875" style="27" customWidth="1"/>
    <col min="5" max="5" width="8.625" style="4" customWidth="1"/>
    <col min="6" max="6" width="12.875" style="4" customWidth="1"/>
    <col min="7" max="7" width="9.125" style="27" customWidth="1"/>
    <col min="8" max="8" width="9.125" style="4" customWidth="1"/>
    <col min="9" max="16384" width="9.125" style="1" customWidth="1"/>
  </cols>
  <sheetData>
    <row r="1" spans="1:6" ht="21" customHeight="1">
      <c r="A1" s="365" t="s">
        <v>414</v>
      </c>
      <c r="B1" s="366"/>
      <c r="C1" s="367" t="s">
        <v>415</v>
      </c>
      <c r="D1" s="367"/>
      <c r="E1" s="177"/>
      <c r="F1" s="266"/>
    </row>
    <row r="2" spans="1:6" ht="15.75" customHeight="1">
      <c r="A2" s="368" t="s">
        <v>416</v>
      </c>
      <c r="B2" s="369"/>
      <c r="C2" s="357" t="s">
        <v>382</v>
      </c>
      <c r="D2" s="357"/>
      <c r="E2" s="77"/>
      <c r="F2" s="260"/>
    </row>
    <row r="3" spans="1:6" ht="12.75" customHeight="1">
      <c r="A3" s="28"/>
      <c r="B3" s="29"/>
      <c r="C3" s="357" t="s">
        <v>417</v>
      </c>
      <c r="D3" s="357"/>
      <c r="E3" s="77"/>
      <c r="F3" s="260"/>
    </row>
    <row r="4" spans="1:6" ht="12.75" customHeight="1">
      <c r="A4" s="28"/>
      <c r="B4" s="29"/>
      <c r="C4" s="357"/>
      <c r="D4" s="357"/>
      <c r="E4" s="77"/>
      <c r="F4" s="260"/>
    </row>
    <row r="5" spans="1:6" ht="12.75" customHeight="1">
      <c r="A5" s="28"/>
      <c r="B5" s="29"/>
      <c r="C5" s="357"/>
      <c r="D5" s="357"/>
      <c r="E5" s="77"/>
      <c r="F5" s="260"/>
    </row>
    <row r="6" spans="1:9" ht="21">
      <c r="A6" s="358" t="s">
        <v>418</v>
      </c>
      <c r="B6" s="359"/>
      <c r="C6" s="359"/>
      <c r="D6" s="359"/>
      <c r="E6" s="29"/>
      <c r="F6" s="261"/>
      <c r="G6" s="30"/>
      <c r="H6" s="30"/>
      <c r="I6" s="30"/>
    </row>
    <row r="7" spans="1:9" ht="20.25">
      <c r="A7" s="363" t="s">
        <v>208</v>
      </c>
      <c r="B7" s="364"/>
      <c r="C7" s="364"/>
      <c r="D7" s="364"/>
      <c r="E7" s="29"/>
      <c r="F7" s="261"/>
      <c r="G7" s="30"/>
      <c r="H7" s="30"/>
      <c r="I7" s="30"/>
    </row>
    <row r="8" spans="1:6" ht="15.75">
      <c r="A8" s="31"/>
      <c r="B8" s="32"/>
      <c r="C8" s="33"/>
      <c r="D8" s="64"/>
      <c r="E8" s="32"/>
      <c r="F8" s="262"/>
    </row>
    <row r="9" spans="1:8" s="3" customFormat="1" ht="15.75">
      <c r="A9" s="180" t="s">
        <v>419</v>
      </c>
      <c r="B9" s="178"/>
      <c r="C9" s="179"/>
      <c r="D9" s="259"/>
      <c r="E9" s="71"/>
      <c r="F9" s="263"/>
      <c r="G9" s="34"/>
      <c r="H9" s="26"/>
    </row>
    <row r="10" spans="1:6" ht="15.75">
      <c r="A10" s="35" t="s">
        <v>420</v>
      </c>
      <c r="B10" s="36"/>
      <c r="C10" s="33"/>
      <c r="D10" s="64"/>
      <c r="E10" s="32"/>
      <c r="F10" s="262"/>
    </row>
    <row r="11" spans="1:6" ht="15.75">
      <c r="A11" s="35" t="s">
        <v>421</v>
      </c>
      <c r="B11" s="36"/>
      <c r="C11" s="33"/>
      <c r="D11" s="64"/>
      <c r="E11" s="32"/>
      <c r="F11" s="262"/>
    </row>
    <row r="12" spans="1:6" ht="15.75">
      <c r="A12" s="35" t="s">
        <v>422</v>
      </c>
      <c r="B12" s="36"/>
      <c r="C12" s="33"/>
      <c r="D12" s="64"/>
      <c r="E12" s="32"/>
      <c r="F12" s="262"/>
    </row>
    <row r="13" spans="1:6" ht="15.75">
      <c r="A13" s="35" t="s">
        <v>423</v>
      </c>
      <c r="B13" s="36"/>
      <c r="C13" s="33"/>
      <c r="D13" s="64"/>
      <c r="E13" s="32"/>
      <c r="F13" s="262"/>
    </row>
    <row r="14" spans="1:8" s="3" customFormat="1" ht="15.75">
      <c r="A14" s="180" t="s">
        <v>424</v>
      </c>
      <c r="B14" s="181"/>
      <c r="C14" s="182"/>
      <c r="D14" s="183"/>
      <c r="E14" s="71"/>
      <c r="F14" s="263"/>
      <c r="G14" s="34"/>
      <c r="H14" s="26"/>
    </row>
    <row r="15" spans="1:6" ht="15.75">
      <c r="A15" s="35" t="s">
        <v>406</v>
      </c>
      <c r="B15" s="36"/>
      <c r="C15" s="33"/>
      <c r="D15" s="64"/>
      <c r="E15" s="32"/>
      <c r="F15" s="262"/>
    </row>
    <row r="16" spans="1:6" ht="15.75">
      <c r="A16" s="35" t="s">
        <v>425</v>
      </c>
      <c r="B16" s="36"/>
      <c r="C16" s="33"/>
      <c r="D16" s="64"/>
      <c r="E16" s="32"/>
      <c r="F16" s="262"/>
    </row>
    <row r="17" spans="1:8" s="3" customFormat="1" ht="15.75">
      <c r="A17" s="180" t="s">
        <v>426</v>
      </c>
      <c r="B17" s="181"/>
      <c r="C17" s="182"/>
      <c r="D17" s="183"/>
      <c r="E17" s="71"/>
      <c r="F17" s="263"/>
      <c r="G17" s="34"/>
      <c r="H17" s="26"/>
    </row>
    <row r="18" spans="1:6" ht="15.75">
      <c r="A18" s="35" t="s">
        <v>427</v>
      </c>
      <c r="B18" s="36"/>
      <c r="C18" s="33"/>
      <c r="D18" s="64"/>
      <c r="E18" s="32"/>
      <c r="F18" s="262"/>
    </row>
    <row r="19" spans="1:6" ht="15.75">
      <c r="A19" s="35" t="s">
        <v>428</v>
      </c>
      <c r="B19" s="36"/>
      <c r="C19" s="33"/>
      <c r="D19" s="64"/>
      <c r="E19" s="32"/>
      <c r="F19" s="262"/>
    </row>
    <row r="20" spans="1:6" ht="15.75">
      <c r="A20" s="35" t="s">
        <v>429</v>
      </c>
      <c r="B20" s="36"/>
      <c r="C20" s="33"/>
      <c r="D20" s="64"/>
      <c r="E20" s="32"/>
      <c r="F20" s="262"/>
    </row>
    <row r="21" spans="1:6" ht="15.75">
      <c r="A21" s="35" t="s">
        <v>430</v>
      </c>
      <c r="B21" s="36"/>
      <c r="C21" s="33"/>
      <c r="D21" s="64"/>
      <c r="E21" s="32"/>
      <c r="F21" s="262"/>
    </row>
    <row r="22" spans="1:6" ht="15.75">
      <c r="A22" s="35" t="s">
        <v>431</v>
      </c>
      <c r="B22" s="36"/>
      <c r="C22" s="33"/>
      <c r="D22" s="64"/>
      <c r="E22" s="32"/>
      <c r="F22" s="262"/>
    </row>
    <row r="23" spans="1:6" ht="15.75">
      <c r="A23" s="35" t="s">
        <v>432</v>
      </c>
      <c r="B23" s="36"/>
      <c r="C23" s="33"/>
      <c r="D23" s="64"/>
      <c r="E23" s="32"/>
      <c r="F23" s="262"/>
    </row>
    <row r="24" spans="1:8" s="3" customFormat="1" ht="15.75">
      <c r="A24" s="180" t="s">
        <v>433</v>
      </c>
      <c r="B24" s="181"/>
      <c r="C24" s="182"/>
      <c r="D24" s="183"/>
      <c r="E24" s="71"/>
      <c r="F24" s="263"/>
      <c r="G24" s="34"/>
      <c r="H24" s="26"/>
    </row>
    <row r="25" spans="1:6" ht="17.25" customHeight="1">
      <c r="A25" s="35" t="s">
        <v>434</v>
      </c>
      <c r="B25" s="36"/>
      <c r="C25" s="33"/>
      <c r="D25" s="64"/>
      <c r="E25" s="32"/>
      <c r="F25" s="262"/>
    </row>
    <row r="26" spans="1:6" ht="15.75">
      <c r="A26" s="35" t="s">
        <v>435</v>
      </c>
      <c r="B26" s="36"/>
      <c r="C26" s="33"/>
      <c r="D26" s="64"/>
      <c r="E26" s="32"/>
      <c r="F26" s="262"/>
    </row>
    <row r="27" spans="1:6" ht="15.75">
      <c r="A27" s="35" t="s">
        <v>0</v>
      </c>
      <c r="B27" s="36"/>
      <c r="C27" s="33"/>
      <c r="D27" s="64"/>
      <c r="E27" s="32"/>
      <c r="F27" s="262"/>
    </row>
    <row r="28" spans="1:6" ht="15.75">
      <c r="A28" s="35"/>
      <c r="B28" s="36"/>
      <c r="C28" s="33"/>
      <c r="D28" s="64"/>
      <c r="E28" s="32"/>
      <c r="F28" s="262"/>
    </row>
    <row r="29" spans="1:6" ht="15.75">
      <c r="A29" s="35" t="s">
        <v>1</v>
      </c>
      <c r="B29" s="36"/>
      <c r="C29" s="33"/>
      <c r="D29" s="64"/>
      <c r="E29" s="32"/>
      <c r="F29" s="262"/>
    </row>
    <row r="30" spans="1:6" ht="15.75">
      <c r="A30" s="35" t="s">
        <v>2</v>
      </c>
      <c r="B30" s="36"/>
      <c r="C30" s="33"/>
      <c r="D30" s="64"/>
      <c r="E30" s="32"/>
      <c r="F30" s="262"/>
    </row>
    <row r="31" spans="1:6" ht="15.75">
      <c r="A31" s="35" t="s">
        <v>3</v>
      </c>
      <c r="B31" s="36"/>
      <c r="C31" s="33"/>
      <c r="D31" s="64"/>
      <c r="E31" s="32"/>
      <c r="F31" s="262"/>
    </row>
    <row r="32" spans="1:6" ht="15.75">
      <c r="A32" s="35" t="s">
        <v>4</v>
      </c>
      <c r="B32" s="36"/>
      <c r="C32" s="33"/>
      <c r="D32" s="64"/>
      <c r="E32" s="32"/>
      <c r="F32" s="262"/>
    </row>
    <row r="33" spans="1:6" ht="15.75">
      <c r="A33" s="35" t="s">
        <v>5</v>
      </c>
      <c r="B33" s="36"/>
      <c r="C33" s="33"/>
      <c r="D33" s="64"/>
      <c r="E33" s="32"/>
      <c r="F33" s="262"/>
    </row>
    <row r="34" spans="1:6" ht="15.75">
      <c r="A34" s="35" t="s">
        <v>6</v>
      </c>
      <c r="B34" s="36"/>
      <c r="C34" s="33"/>
      <c r="D34" s="64"/>
      <c r="E34" s="32"/>
      <c r="F34" s="262"/>
    </row>
    <row r="35" spans="1:6" ht="15.75">
      <c r="A35" s="35" t="s">
        <v>7</v>
      </c>
      <c r="B35" s="36"/>
      <c r="C35" s="33"/>
      <c r="D35" s="64"/>
      <c r="E35" s="32"/>
      <c r="F35" s="262"/>
    </row>
    <row r="36" spans="1:6" ht="15.75">
      <c r="A36" s="35" t="s">
        <v>8</v>
      </c>
      <c r="B36" s="36"/>
      <c r="C36" s="33"/>
      <c r="D36" s="64"/>
      <c r="E36" s="32"/>
      <c r="F36" s="262"/>
    </row>
    <row r="37" spans="1:6" ht="15.75">
      <c r="A37" s="35" t="s">
        <v>9</v>
      </c>
      <c r="B37" s="36"/>
      <c r="C37" s="33"/>
      <c r="D37" s="64"/>
      <c r="E37" s="32"/>
      <c r="F37" s="262"/>
    </row>
    <row r="38" spans="1:6" ht="15.75">
      <c r="A38" s="35"/>
      <c r="B38" s="36"/>
      <c r="C38" s="33"/>
      <c r="D38" s="64"/>
      <c r="E38" s="32"/>
      <c r="F38" s="262"/>
    </row>
    <row r="39" spans="1:6" ht="15.75">
      <c r="A39" s="35" t="s">
        <v>10</v>
      </c>
      <c r="B39" s="36"/>
      <c r="C39" s="33"/>
      <c r="D39" s="64"/>
      <c r="E39" s="32"/>
      <c r="F39" s="262"/>
    </row>
    <row r="40" spans="1:6" ht="15.75">
      <c r="A40" s="35" t="s">
        <v>11</v>
      </c>
      <c r="B40" s="36"/>
      <c r="C40" s="33"/>
      <c r="D40" s="64"/>
      <c r="E40" s="32"/>
      <c r="F40" s="262"/>
    </row>
    <row r="41" spans="1:6" ht="15.75">
      <c r="A41" s="35" t="s">
        <v>12</v>
      </c>
      <c r="B41" s="36"/>
      <c r="C41" s="33"/>
      <c r="D41" s="64"/>
      <c r="E41" s="32"/>
      <c r="F41" s="262"/>
    </row>
    <row r="42" spans="1:6" ht="15.75">
      <c r="A42" s="35"/>
      <c r="B42" s="36"/>
      <c r="C42" s="33"/>
      <c r="D42" s="64"/>
      <c r="E42" s="32"/>
      <c r="F42" s="262"/>
    </row>
    <row r="43" spans="1:6" ht="15.75">
      <c r="A43" s="35" t="s">
        <v>13</v>
      </c>
      <c r="B43" s="36"/>
      <c r="C43" s="33"/>
      <c r="D43" s="64"/>
      <c r="E43" s="32"/>
      <c r="F43" s="262"/>
    </row>
    <row r="44" spans="1:6" ht="15.75">
      <c r="A44" s="35" t="s">
        <v>14</v>
      </c>
      <c r="B44" s="36"/>
      <c r="C44" s="33"/>
      <c r="D44" s="64"/>
      <c r="E44" s="32"/>
      <c r="F44" s="262"/>
    </row>
    <row r="45" spans="1:6" ht="15.75">
      <c r="A45" s="35" t="s">
        <v>15</v>
      </c>
      <c r="B45" s="36"/>
      <c r="C45" s="33"/>
      <c r="D45" s="64"/>
      <c r="E45" s="32"/>
      <c r="F45" s="262"/>
    </row>
    <row r="46" spans="1:6" ht="17.25" customHeight="1">
      <c r="A46" s="35" t="s">
        <v>16</v>
      </c>
      <c r="B46" s="36"/>
      <c r="C46" s="33"/>
      <c r="D46" s="64"/>
      <c r="E46" s="32"/>
      <c r="F46" s="262"/>
    </row>
    <row r="47" spans="1:6" ht="16.5" thickBot="1">
      <c r="A47" s="37" t="s">
        <v>17</v>
      </c>
      <c r="B47" s="38"/>
      <c r="C47" s="39"/>
      <c r="D47" s="70"/>
      <c r="E47" s="264"/>
      <c r="F47" s="265"/>
    </row>
    <row r="48" spans="1:6" ht="15.75">
      <c r="A48" s="40" t="s">
        <v>18</v>
      </c>
      <c r="B48" s="41"/>
      <c r="C48" s="42"/>
      <c r="D48" s="61"/>
      <c r="E48" s="267"/>
      <c r="F48" s="268"/>
    </row>
    <row r="49" spans="1:6" ht="15.75">
      <c r="A49" s="35" t="s">
        <v>19</v>
      </c>
      <c r="B49" s="36"/>
      <c r="C49" s="33"/>
      <c r="D49" s="64"/>
      <c r="E49" s="32"/>
      <c r="F49" s="262"/>
    </row>
    <row r="50" spans="1:6" ht="15.75">
      <c r="A50" s="35" t="s">
        <v>32</v>
      </c>
      <c r="B50" s="36"/>
      <c r="C50" s="33"/>
      <c r="D50" s="64"/>
      <c r="E50" s="32"/>
      <c r="F50" s="262"/>
    </row>
    <row r="51" spans="1:6" ht="15.75">
      <c r="A51" s="35"/>
      <c r="B51" s="36"/>
      <c r="C51" s="33"/>
      <c r="D51" s="64"/>
      <c r="E51" s="32"/>
      <c r="F51" s="262"/>
    </row>
    <row r="52" spans="1:6" ht="15.75">
      <c r="A52" s="35" t="s">
        <v>33</v>
      </c>
      <c r="B52" s="36"/>
      <c r="C52" s="33"/>
      <c r="D52" s="64"/>
      <c r="E52" s="32"/>
      <c r="F52" s="262"/>
    </row>
    <row r="53" spans="1:6" ht="15.75">
      <c r="A53" s="35" t="s">
        <v>34</v>
      </c>
      <c r="B53" s="36"/>
      <c r="C53" s="33"/>
      <c r="D53" s="64"/>
      <c r="E53" s="32"/>
      <c r="F53" s="262"/>
    </row>
    <row r="54" spans="1:6" ht="15.75">
      <c r="A54" s="35" t="s">
        <v>35</v>
      </c>
      <c r="B54" s="36"/>
      <c r="C54" s="33"/>
      <c r="D54" s="64"/>
      <c r="E54" s="32"/>
      <c r="F54" s="262"/>
    </row>
    <row r="55" spans="1:6" ht="15.75">
      <c r="A55" s="35" t="s">
        <v>36</v>
      </c>
      <c r="B55" s="36"/>
      <c r="C55" s="33"/>
      <c r="D55" s="64"/>
      <c r="E55" s="32"/>
      <c r="F55" s="262"/>
    </row>
    <row r="56" spans="1:6" ht="15.75">
      <c r="A56" s="35" t="s">
        <v>37</v>
      </c>
      <c r="B56" s="36"/>
      <c r="C56" s="33"/>
      <c r="D56" s="64"/>
      <c r="E56" s="32"/>
      <c r="F56" s="262"/>
    </row>
    <row r="57" spans="1:6" ht="15.75">
      <c r="A57" s="35" t="s">
        <v>38</v>
      </c>
      <c r="B57" s="36"/>
      <c r="C57" s="33"/>
      <c r="D57" s="64"/>
      <c r="E57" s="32"/>
      <c r="F57" s="262"/>
    </row>
    <row r="58" spans="1:6" ht="15.75">
      <c r="A58" s="35" t="s">
        <v>39</v>
      </c>
      <c r="B58" s="36"/>
      <c r="C58" s="33"/>
      <c r="D58" s="64"/>
      <c r="E58" s="32"/>
      <c r="F58" s="262"/>
    </row>
    <row r="59" spans="1:6" ht="15.75">
      <c r="A59" s="35" t="s">
        <v>40</v>
      </c>
      <c r="B59" s="36"/>
      <c r="C59" s="33"/>
      <c r="D59" s="64"/>
      <c r="E59" s="32"/>
      <c r="F59" s="262"/>
    </row>
    <row r="60" spans="1:6" ht="15.75">
      <c r="A60" s="35" t="s">
        <v>41</v>
      </c>
      <c r="B60" s="36"/>
      <c r="C60" s="33"/>
      <c r="D60" s="64"/>
      <c r="E60" s="32"/>
      <c r="F60" s="262"/>
    </row>
    <row r="61" spans="1:6" ht="15.75">
      <c r="A61" s="35" t="s">
        <v>42</v>
      </c>
      <c r="B61" s="36"/>
      <c r="C61" s="33"/>
      <c r="D61" s="64"/>
      <c r="E61" s="32"/>
      <c r="F61" s="262"/>
    </row>
    <row r="62" spans="1:6" ht="15.75">
      <c r="A62" s="35" t="s">
        <v>43</v>
      </c>
      <c r="B62" s="36"/>
      <c r="C62" s="33"/>
      <c r="D62" s="64"/>
      <c r="E62" s="32"/>
      <c r="F62" s="262"/>
    </row>
    <row r="63" spans="1:6" ht="15.75">
      <c r="A63" s="35" t="s">
        <v>44</v>
      </c>
      <c r="B63" s="36"/>
      <c r="C63" s="33"/>
      <c r="D63" s="64"/>
      <c r="E63" s="32"/>
      <c r="F63" s="262"/>
    </row>
    <row r="64" spans="1:6" ht="15.75">
      <c r="A64" s="35"/>
      <c r="B64" s="36"/>
      <c r="C64" s="33"/>
      <c r="D64" s="64"/>
      <c r="E64" s="32"/>
      <c r="F64" s="262"/>
    </row>
    <row r="65" spans="1:6" ht="15.75">
      <c r="A65" s="35" t="s">
        <v>45</v>
      </c>
      <c r="B65" s="36"/>
      <c r="C65" s="33"/>
      <c r="D65" s="64"/>
      <c r="E65" s="32"/>
      <c r="F65" s="262"/>
    </row>
    <row r="66" spans="1:6" ht="15.75">
      <c r="A66" s="35" t="s">
        <v>46</v>
      </c>
      <c r="B66" s="36"/>
      <c r="C66" s="33"/>
      <c r="D66" s="64"/>
      <c r="E66" s="32"/>
      <c r="F66" s="262"/>
    </row>
    <row r="67" spans="1:6" ht="15.75">
      <c r="A67" s="35" t="s">
        <v>47</v>
      </c>
      <c r="B67" s="36"/>
      <c r="C67" s="33"/>
      <c r="D67" s="64"/>
      <c r="E67" s="32"/>
      <c r="F67" s="262"/>
    </row>
    <row r="68" spans="1:6" ht="15.75">
      <c r="A68" s="35" t="s">
        <v>48</v>
      </c>
      <c r="B68" s="36"/>
      <c r="C68" s="33"/>
      <c r="D68" s="64"/>
      <c r="E68" s="32"/>
      <c r="F68" s="262"/>
    </row>
    <row r="69" spans="1:6" ht="15.75">
      <c r="A69" s="35"/>
      <c r="B69" s="36"/>
      <c r="C69" s="33"/>
      <c r="D69" s="64"/>
      <c r="E69" s="32"/>
      <c r="F69" s="262"/>
    </row>
    <row r="70" spans="1:6" ht="15.75">
      <c r="A70" s="35" t="s">
        <v>49</v>
      </c>
      <c r="B70" s="36"/>
      <c r="C70" s="33"/>
      <c r="D70" s="64"/>
      <c r="E70" s="32"/>
      <c r="F70" s="262"/>
    </row>
    <row r="71" spans="1:6" ht="15.75">
      <c r="A71" s="35" t="s">
        <v>76</v>
      </c>
      <c r="B71" s="36"/>
      <c r="C71" s="33"/>
      <c r="D71" s="64"/>
      <c r="E71" s="32"/>
      <c r="F71" s="262"/>
    </row>
    <row r="72" spans="1:6" ht="15.75">
      <c r="A72" s="35" t="s">
        <v>77</v>
      </c>
      <c r="B72" s="36"/>
      <c r="C72" s="33"/>
      <c r="D72" s="64"/>
      <c r="E72" s="32"/>
      <c r="F72" s="262"/>
    </row>
    <row r="73" spans="1:6" ht="15.75">
      <c r="A73" s="35" t="s">
        <v>78</v>
      </c>
      <c r="B73" s="36"/>
      <c r="C73" s="33"/>
      <c r="D73" s="64"/>
      <c r="E73" s="32"/>
      <c r="F73" s="262"/>
    </row>
    <row r="74" spans="1:6" ht="15.75">
      <c r="A74" s="35" t="s">
        <v>79</v>
      </c>
      <c r="B74" s="36"/>
      <c r="C74" s="33"/>
      <c r="D74" s="64"/>
      <c r="E74" s="32"/>
      <c r="F74" s="262"/>
    </row>
    <row r="75" spans="1:6" ht="16.5" thickBot="1">
      <c r="A75" s="37"/>
      <c r="B75" s="38"/>
      <c r="C75" s="39"/>
      <c r="D75" s="70"/>
      <c r="E75" s="264"/>
      <c r="F75" s="265"/>
    </row>
    <row r="76" spans="1:8" s="3" customFormat="1" ht="15.75">
      <c r="A76" s="181" t="s">
        <v>80</v>
      </c>
      <c r="B76" s="181"/>
      <c r="C76" s="182"/>
      <c r="D76" s="183"/>
      <c r="E76" s="26"/>
      <c r="F76" s="26"/>
      <c r="G76" s="34"/>
      <c r="H76" s="26"/>
    </row>
    <row r="77" spans="1:8" s="3" customFormat="1" ht="16.5" thickBot="1">
      <c r="A77" s="43"/>
      <c r="B77" s="43"/>
      <c r="C77" s="44"/>
      <c r="D77" s="45"/>
      <c r="E77" s="26"/>
      <c r="F77" s="26"/>
      <c r="G77" s="34"/>
      <c r="H77" s="26"/>
    </row>
    <row r="78" spans="1:8" s="3" customFormat="1" ht="15.75">
      <c r="A78" s="184" t="s">
        <v>81</v>
      </c>
      <c r="B78" s="184"/>
      <c r="C78" s="329" t="s">
        <v>407</v>
      </c>
      <c r="D78" s="330"/>
      <c r="E78" s="331" t="s">
        <v>82</v>
      </c>
      <c r="F78" s="332"/>
      <c r="G78" s="34"/>
      <c r="H78" s="26"/>
    </row>
    <row r="79" spans="1:8" s="3" customFormat="1" ht="15.75">
      <c r="A79" s="46" t="s">
        <v>83</v>
      </c>
      <c r="B79" s="47"/>
      <c r="C79" s="351">
        <v>3235494534</v>
      </c>
      <c r="D79" s="351"/>
      <c r="E79" s="351">
        <v>3026483211</v>
      </c>
      <c r="F79" s="352"/>
      <c r="G79" s="34"/>
      <c r="H79" s="26"/>
    </row>
    <row r="80" spans="1:6" ht="15.75">
      <c r="A80" s="48" t="s">
        <v>84</v>
      </c>
      <c r="B80" s="49"/>
      <c r="C80" s="341">
        <v>10893065488</v>
      </c>
      <c r="D80" s="341"/>
      <c r="E80" s="341">
        <v>7650607372</v>
      </c>
      <c r="F80" s="346"/>
    </row>
    <row r="81" spans="1:7" ht="15.75">
      <c r="A81" s="48" t="s">
        <v>413</v>
      </c>
      <c r="B81" s="49"/>
      <c r="C81" s="342">
        <v>4500000000</v>
      </c>
      <c r="D81" s="342"/>
      <c r="E81" s="342">
        <v>14649134247</v>
      </c>
      <c r="F81" s="350"/>
      <c r="G81"/>
    </row>
    <row r="82" spans="1:6" ht="16.5" thickBot="1">
      <c r="A82" s="327" t="s">
        <v>85</v>
      </c>
      <c r="B82" s="327"/>
      <c r="C82" s="355">
        <f>SUM(C79:C81)</f>
        <v>18628560022</v>
      </c>
      <c r="D82" s="356"/>
      <c r="E82" s="343">
        <f>SUM(E79:E81)</f>
        <v>25326224830</v>
      </c>
      <c r="F82" s="349"/>
    </row>
    <row r="83" spans="1:4" ht="16.5" thickBot="1">
      <c r="A83" s="50"/>
      <c r="B83" s="50"/>
      <c r="C83" s="52"/>
      <c r="D83" s="52"/>
    </row>
    <row r="84" spans="1:8" s="3" customFormat="1" ht="17.25" customHeight="1">
      <c r="A84" s="184" t="s">
        <v>86</v>
      </c>
      <c r="B84" s="184"/>
      <c r="C84" s="329" t="s">
        <v>407</v>
      </c>
      <c r="D84" s="330"/>
      <c r="E84" s="331" t="s">
        <v>82</v>
      </c>
      <c r="F84" s="332"/>
      <c r="G84" s="34"/>
      <c r="H84" s="26"/>
    </row>
    <row r="85" spans="1:8" s="3" customFormat="1" ht="15.75">
      <c r="A85" s="255" t="s">
        <v>87</v>
      </c>
      <c r="B85" s="256"/>
      <c r="C85" s="257" t="s">
        <v>109</v>
      </c>
      <c r="D85" s="257" t="s">
        <v>108</v>
      </c>
      <c r="E85" s="257" t="s">
        <v>109</v>
      </c>
      <c r="F85" s="258" t="s">
        <v>108</v>
      </c>
      <c r="G85" s="34"/>
      <c r="H85" s="26"/>
    </row>
    <row r="86" spans="1:8" s="3" customFormat="1" ht="15.75">
      <c r="A86" s="277" t="s">
        <v>61</v>
      </c>
      <c r="B86" s="47" t="s">
        <v>50</v>
      </c>
      <c r="C86" s="269">
        <v>9</v>
      </c>
      <c r="D86" s="269">
        <v>322341</v>
      </c>
      <c r="E86" s="269">
        <f>C86</f>
        <v>9</v>
      </c>
      <c r="F86" s="270">
        <v>322341</v>
      </c>
      <c r="G86" s="34"/>
      <c r="H86" s="26"/>
    </row>
    <row r="87" spans="1:8" s="3" customFormat="1" ht="15.75">
      <c r="A87" s="277" t="s">
        <v>62</v>
      </c>
      <c r="B87" s="47" t="s">
        <v>51</v>
      </c>
      <c r="C87" s="269">
        <v>903550</v>
      </c>
      <c r="D87" s="269">
        <v>11131736000</v>
      </c>
      <c r="E87" s="269">
        <f>C87</f>
        <v>903550</v>
      </c>
      <c r="F87" s="270">
        <v>11131736000</v>
      </c>
      <c r="G87" s="34"/>
      <c r="H87" s="26"/>
    </row>
    <row r="88" spans="1:8" s="3" customFormat="1" ht="15.75">
      <c r="A88" s="277" t="s">
        <v>63</v>
      </c>
      <c r="B88" s="47" t="s">
        <v>52</v>
      </c>
      <c r="C88" s="269">
        <v>6613</v>
      </c>
      <c r="D88" s="269">
        <v>510000000</v>
      </c>
      <c r="E88" s="269">
        <f aca="true" t="shared" si="0" ref="E88:E95">C88</f>
        <v>6613</v>
      </c>
      <c r="F88" s="270">
        <v>510000000</v>
      </c>
      <c r="G88" s="34"/>
      <c r="H88" s="26"/>
    </row>
    <row r="89" spans="1:8" s="3" customFormat="1" ht="15.75">
      <c r="A89" s="277" t="s">
        <v>64</v>
      </c>
      <c r="B89" s="47" t="s">
        <v>53</v>
      </c>
      <c r="C89" s="269">
        <v>6000</v>
      </c>
      <c r="D89" s="269">
        <v>600000000</v>
      </c>
      <c r="E89" s="269">
        <f t="shared" si="0"/>
        <v>6000</v>
      </c>
      <c r="F89" s="270">
        <v>600000000</v>
      </c>
      <c r="G89" s="34"/>
      <c r="H89" s="26"/>
    </row>
    <row r="90" spans="1:8" s="3" customFormat="1" ht="15.75">
      <c r="A90" s="277" t="s">
        <v>65</v>
      </c>
      <c r="B90" s="47" t="s">
        <v>54</v>
      </c>
      <c r="C90" s="269">
        <v>108740</v>
      </c>
      <c r="D90" s="269">
        <v>1075809400</v>
      </c>
      <c r="E90" s="269">
        <f t="shared" si="0"/>
        <v>108740</v>
      </c>
      <c r="F90" s="270">
        <v>1075809400</v>
      </c>
      <c r="G90" s="34"/>
      <c r="H90" s="26"/>
    </row>
    <row r="91" spans="1:8" s="3" customFormat="1" ht="15.75">
      <c r="A91" s="277" t="s">
        <v>66</v>
      </c>
      <c r="B91" s="47" t="s">
        <v>55</v>
      </c>
      <c r="C91" s="269">
        <v>0</v>
      </c>
      <c r="D91" s="269">
        <v>0</v>
      </c>
      <c r="E91" s="269">
        <v>50924</v>
      </c>
      <c r="F91" s="270">
        <v>7173632000</v>
      </c>
      <c r="G91" s="34"/>
      <c r="H91" s="26"/>
    </row>
    <row r="92" spans="1:8" s="3" customFormat="1" ht="15.75">
      <c r="A92" s="277" t="s">
        <v>67</v>
      </c>
      <c r="B92" s="47" t="s">
        <v>56</v>
      </c>
      <c r="C92" s="269">
        <v>120000</v>
      </c>
      <c r="D92" s="269">
        <v>3252000000</v>
      </c>
      <c r="E92" s="269">
        <f t="shared" si="0"/>
        <v>120000</v>
      </c>
      <c r="F92" s="270">
        <v>3252000000</v>
      </c>
      <c r="G92" s="34"/>
      <c r="H92" s="26"/>
    </row>
    <row r="93" spans="1:8" s="3" customFormat="1" ht="15.75">
      <c r="A93" s="277" t="s">
        <v>68</v>
      </c>
      <c r="B93" s="47" t="s">
        <v>57</v>
      </c>
      <c r="C93" s="269">
        <v>10</v>
      </c>
      <c r="D93" s="269">
        <v>720000</v>
      </c>
      <c r="E93" s="269">
        <f t="shared" si="0"/>
        <v>10</v>
      </c>
      <c r="F93" s="270">
        <v>720000</v>
      </c>
      <c r="G93" s="34"/>
      <c r="H93" s="26"/>
    </row>
    <row r="94" spans="1:8" s="3" customFormat="1" ht="15.75">
      <c r="A94" s="277" t="s">
        <v>69</v>
      </c>
      <c r="B94" s="47" t="s">
        <v>58</v>
      </c>
      <c r="C94" s="269">
        <v>0</v>
      </c>
      <c r="D94" s="269">
        <v>0</v>
      </c>
      <c r="E94" s="269">
        <v>133200</v>
      </c>
      <c r="F94" s="270">
        <v>2903700000</v>
      </c>
      <c r="G94" s="34"/>
      <c r="H94" s="26"/>
    </row>
    <row r="95" spans="1:8" s="3" customFormat="1" ht="15.75">
      <c r="A95" s="277" t="s">
        <v>70</v>
      </c>
      <c r="B95" s="47" t="s">
        <v>59</v>
      </c>
      <c r="C95" s="269">
        <v>260000</v>
      </c>
      <c r="D95" s="269">
        <v>3900000000</v>
      </c>
      <c r="E95" s="269">
        <f t="shared" si="0"/>
        <v>260000</v>
      </c>
      <c r="F95" s="270">
        <v>3900000000</v>
      </c>
      <c r="G95" s="34"/>
      <c r="H95" s="26"/>
    </row>
    <row r="96" spans="1:8" s="3" customFormat="1" ht="15.75">
      <c r="A96" s="277" t="s">
        <v>71</v>
      </c>
      <c r="B96" s="47" t="s">
        <v>60</v>
      </c>
      <c r="C96" s="269">
        <v>0</v>
      </c>
      <c r="D96" s="269">
        <v>0</v>
      </c>
      <c r="E96" s="269">
        <v>45750</v>
      </c>
      <c r="F96" s="270">
        <v>3967375000</v>
      </c>
      <c r="G96" s="34"/>
      <c r="H96" s="26"/>
    </row>
    <row r="97" spans="1:8" s="3" customFormat="1" ht="15.75">
      <c r="A97" s="278"/>
      <c r="B97" s="279" t="s">
        <v>89</v>
      </c>
      <c r="C97" s="280">
        <f>SUM(C86:C96)</f>
        <v>1404922</v>
      </c>
      <c r="D97" s="280">
        <f>SUM(D86:D96)</f>
        <v>20470587741</v>
      </c>
      <c r="E97" s="280">
        <f>SUM(E86:E96)</f>
        <v>1634796</v>
      </c>
      <c r="F97" s="281">
        <f>SUM(F86:F96)</f>
        <v>34515294741</v>
      </c>
      <c r="G97" s="34"/>
      <c r="H97" s="26"/>
    </row>
    <row r="98" spans="1:8" s="3" customFormat="1" ht="15.75">
      <c r="A98" s="48" t="s">
        <v>326</v>
      </c>
      <c r="B98" s="47"/>
      <c r="C98" s="269"/>
      <c r="D98" s="269"/>
      <c r="E98" s="269"/>
      <c r="F98" s="270"/>
      <c r="G98" s="34"/>
      <c r="H98" s="26"/>
    </row>
    <row r="99" spans="1:6" ht="15.75">
      <c r="A99" s="48" t="s">
        <v>88</v>
      </c>
      <c r="B99" s="49"/>
      <c r="C99" s="271"/>
      <c r="D99" s="271">
        <v>14421397692</v>
      </c>
      <c r="E99" s="271"/>
      <c r="F99" s="272">
        <v>10669579416</v>
      </c>
    </row>
    <row r="100" spans="1:6" ht="15.75">
      <c r="A100" s="48" t="s">
        <v>72</v>
      </c>
      <c r="B100" s="49"/>
      <c r="C100" s="273"/>
      <c r="D100" s="273">
        <v>0</v>
      </c>
      <c r="E100" s="273"/>
      <c r="F100" s="274">
        <v>353125000</v>
      </c>
    </row>
    <row r="101" spans="1:6" ht="16.5" thickBot="1">
      <c r="A101" s="327"/>
      <c r="B101" s="327"/>
      <c r="C101" s="275"/>
      <c r="D101" s="275"/>
      <c r="E101" s="275"/>
      <c r="F101" s="276"/>
    </row>
    <row r="102" spans="1:6" ht="15.75">
      <c r="A102" s="63"/>
      <c r="B102" s="76" t="s">
        <v>73</v>
      </c>
      <c r="C102" s="282"/>
      <c r="D102" s="282"/>
      <c r="E102" s="282"/>
      <c r="F102" s="282"/>
    </row>
    <row r="103" spans="1:6" ht="15.75">
      <c r="A103" s="283"/>
      <c r="B103" s="285" t="s">
        <v>74</v>
      </c>
      <c r="C103" s="284"/>
      <c r="D103" s="284"/>
      <c r="E103" s="284"/>
      <c r="F103" s="284"/>
    </row>
    <row r="104" spans="1:6" ht="15.75">
      <c r="A104" s="283"/>
      <c r="B104" s="285" t="s">
        <v>75</v>
      </c>
      <c r="C104" s="284"/>
      <c r="D104" s="284"/>
      <c r="E104" s="284"/>
      <c r="F104" s="284"/>
    </row>
    <row r="105" spans="1:4" ht="16.5" thickBot="1">
      <c r="A105" s="51"/>
      <c r="B105" s="51"/>
      <c r="C105" s="52"/>
      <c r="D105" s="52"/>
    </row>
    <row r="106" spans="1:8" s="3" customFormat="1" ht="17.25" customHeight="1">
      <c r="A106" s="184" t="s">
        <v>90</v>
      </c>
      <c r="B106" s="184"/>
      <c r="C106" s="329" t="s">
        <v>407</v>
      </c>
      <c r="D106" s="330"/>
      <c r="E106" s="331" t="s">
        <v>82</v>
      </c>
      <c r="F106" s="332"/>
      <c r="G106" s="34"/>
      <c r="H106" s="26"/>
    </row>
    <row r="107" spans="1:8" s="3" customFormat="1" ht="15.75">
      <c r="A107" s="46" t="s">
        <v>91</v>
      </c>
      <c r="B107" s="47"/>
      <c r="C107" s="351"/>
      <c r="D107" s="351"/>
      <c r="E107" s="344"/>
      <c r="F107" s="345"/>
      <c r="G107" s="34"/>
      <c r="H107" s="26"/>
    </row>
    <row r="108" spans="1:6" ht="15.75">
      <c r="A108" s="48" t="s">
        <v>92</v>
      </c>
      <c r="B108" s="49"/>
      <c r="C108" s="341"/>
      <c r="D108" s="341"/>
      <c r="E108" s="353"/>
      <c r="F108" s="354"/>
    </row>
    <row r="109" spans="1:6" ht="15.75">
      <c r="A109" s="48" t="s">
        <v>93</v>
      </c>
      <c r="B109" s="49"/>
      <c r="C109" s="341"/>
      <c r="D109" s="341"/>
      <c r="E109" s="353"/>
      <c r="F109" s="354"/>
    </row>
    <row r="110" spans="1:6" ht="15.75">
      <c r="A110" s="48" t="s">
        <v>94</v>
      </c>
      <c r="B110" s="49"/>
      <c r="C110" s="342">
        <v>6991791629</v>
      </c>
      <c r="D110" s="342"/>
      <c r="E110" s="342">
        <v>15272430468</v>
      </c>
      <c r="F110" s="350"/>
    </row>
    <row r="111" spans="1:6" ht="16.5" thickBot="1">
      <c r="A111" s="362" t="s">
        <v>89</v>
      </c>
      <c r="B111" s="327"/>
      <c r="C111" s="343">
        <f>SUM(C110)</f>
        <v>6991791629</v>
      </c>
      <c r="D111" s="343"/>
      <c r="E111" s="343">
        <f>SUM(E110)</f>
        <v>15272430468</v>
      </c>
      <c r="F111" s="349"/>
    </row>
    <row r="112" spans="1:4" ht="16.5" thickBot="1">
      <c r="A112" s="51"/>
      <c r="B112" s="51"/>
      <c r="C112" s="52"/>
      <c r="D112" s="52"/>
    </row>
    <row r="113" spans="1:8" s="3" customFormat="1" ht="17.25" customHeight="1">
      <c r="A113" s="184" t="s">
        <v>95</v>
      </c>
      <c r="B113" s="184"/>
      <c r="C113" s="329" t="s">
        <v>407</v>
      </c>
      <c r="D113" s="330"/>
      <c r="E113" s="331" t="s">
        <v>82</v>
      </c>
      <c r="F113" s="332"/>
      <c r="G113" s="34"/>
      <c r="H113" s="26"/>
    </row>
    <row r="114" spans="1:6" ht="15.75">
      <c r="A114" s="53" t="s">
        <v>96</v>
      </c>
      <c r="B114" s="54"/>
      <c r="C114" s="351"/>
      <c r="D114" s="351"/>
      <c r="E114" s="351"/>
      <c r="F114" s="352"/>
    </row>
    <row r="115" spans="1:6" ht="15.75">
      <c r="A115" s="55" t="s">
        <v>97</v>
      </c>
      <c r="B115" s="56"/>
      <c r="C115" s="341">
        <v>1195495103</v>
      </c>
      <c r="D115" s="341"/>
      <c r="E115" s="341">
        <v>1243420103</v>
      </c>
      <c r="F115" s="346"/>
    </row>
    <row r="116" spans="1:6" ht="15.75">
      <c r="A116" s="55" t="s">
        <v>98</v>
      </c>
      <c r="B116" s="56"/>
      <c r="C116" s="341"/>
      <c r="D116" s="341"/>
      <c r="E116" s="341"/>
      <c r="F116" s="346"/>
    </row>
    <row r="117" spans="1:6" ht="15.75">
      <c r="A117" s="55" t="s">
        <v>102</v>
      </c>
      <c r="B117" s="56"/>
      <c r="C117" s="341">
        <v>28989411023</v>
      </c>
      <c r="D117" s="341"/>
      <c r="E117" s="341">
        <v>20857449598</v>
      </c>
      <c r="F117" s="346"/>
    </row>
    <row r="118" spans="1:6" ht="15.75">
      <c r="A118" s="55" t="s">
        <v>103</v>
      </c>
      <c r="B118" s="56"/>
      <c r="C118" s="341">
        <v>6327554073</v>
      </c>
      <c r="D118" s="341"/>
      <c r="E118" s="341">
        <v>4567050447</v>
      </c>
      <c r="F118" s="346"/>
    </row>
    <row r="119" spans="1:6" ht="15.75">
      <c r="A119" s="57" t="s">
        <v>104</v>
      </c>
      <c r="B119" s="58"/>
      <c r="C119" s="341"/>
      <c r="D119" s="341"/>
      <c r="E119" s="341"/>
      <c r="F119" s="346"/>
    </row>
    <row r="120" spans="1:6" ht="15.75">
      <c r="A120" s="57" t="s">
        <v>105</v>
      </c>
      <c r="B120" s="58"/>
      <c r="C120" s="341"/>
      <c r="D120" s="341"/>
      <c r="E120" s="341"/>
      <c r="F120" s="346"/>
    </row>
    <row r="121" spans="1:6" ht="15.75">
      <c r="A121" s="57" t="s">
        <v>106</v>
      </c>
      <c r="B121" s="58"/>
      <c r="C121" s="341"/>
      <c r="D121" s="341"/>
      <c r="E121" s="341"/>
      <c r="F121" s="346"/>
    </row>
    <row r="122" spans="1:6" ht="15.75">
      <c r="A122" s="57" t="s">
        <v>107</v>
      </c>
      <c r="B122" s="58"/>
      <c r="C122" s="342"/>
      <c r="D122" s="342"/>
      <c r="E122" s="342"/>
      <c r="F122" s="350"/>
    </row>
    <row r="123" spans="1:6" ht="18" customHeight="1" thickBot="1">
      <c r="A123" s="360" t="s">
        <v>110</v>
      </c>
      <c r="B123" s="361"/>
      <c r="C123" s="343">
        <f>SUM(C115:C122)</f>
        <v>36512460199</v>
      </c>
      <c r="D123" s="343"/>
      <c r="E123" s="343">
        <f>SUM(E115:E122)</f>
        <v>26667920148</v>
      </c>
      <c r="F123" s="349"/>
    </row>
    <row r="124" spans="1:4" ht="18" customHeight="1">
      <c r="A124" s="60"/>
      <c r="B124" s="60"/>
      <c r="C124" s="33"/>
      <c r="D124" s="64"/>
    </row>
    <row r="125" spans="1:4" ht="18" customHeight="1">
      <c r="A125" s="62" t="s">
        <v>111</v>
      </c>
      <c r="B125" s="63"/>
      <c r="C125" s="33"/>
      <c r="D125" s="64"/>
    </row>
    <row r="126" spans="1:8" s="69" customFormat="1" ht="18" customHeight="1">
      <c r="A126" s="62" t="s">
        <v>112</v>
      </c>
      <c r="B126" s="62"/>
      <c r="C126" s="65"/>
      <c r="D126" s="66"/>
      <c r="E126" s="67"/>
      <c r="F126" s="67"/>
      <c r="G126" s="68"/>
      <c r="H126" s="67"/>
    </row>
    <row r="127" spans="1:8" s="69" customFormat="1" ht="18" customHeight="1">
      <c r="A127" s="62" t="s">
        <v>113</v>
      </c>
      <c r="B127" s="62"/>
      <c r="C127" s="65"/>
      <c r="D127" s="66"/>
      <c r="E127" s="67"/>
      <c r="F127" s="67"/>
      <c r="G127" s="68"/>
      <c r="H127" s="67"/>
    </row>
    <row r="128" spans="1:4" ht="18" customHeight="1" thickBot="1">
      <c r="A128" s="51"/>
      <c r="B128" s="51"/>
      <c r="C128" s="39"/>
      <c r="D128" s="70"/>
    </row>
    <row r="129" spans="1:6" ht="15.75">
      <c r="A129" s="184" t="s">
        <v>114</v>
      </c>
      <c r="B129" s="184"/>
      <c r="C129" s="329" t="s">
        <v>407</v>
      </c>
      <c r="D129" s="330"/>
      <c r="E129" s="331" t="s">
        <v>82</v>
      </c>
      <c r="F129" s="332"/>
    </row>
    <row r="130" spans="1:8" s="3" customFormat="1" ht="15.75">
      <c r="A130" s="46" t="s">
        <v>115</v>
      </c>
      <c r="B130" s="47"/>
      <c r="C130" s="351"/>
      <c r="D130" s="351"/>
      <c r="E130" s="344"/>
      <c r="F130" s="345"/>
      <c r="G130" s="34"/>
      <c r="H130" s="26"/>
    </row>
    <row r="131" spans="1:6" ht="15.75">
      <c r="A131" s="48" t="s">
        <v>377</v>
      </c>
      <c r="B131" s="49"/>
      <c r="C131" s="341">
        <v>39596541</v>
      </c>
      <c r="D131" s="341"/>
      <c r="E131" s="341">
        <v>442141</v>
      </c>
      <c r="F131" s="346"/>
    </row>
    <row r="132" spans="1:6" ht="15.75">
      <c r="A132" s="48" t="s">
        <v>117</v>
      </c>
      <c r="B132" s="49"/>
      <c r="C132" s="342"/>
      <c r="D132" s="342"/>
      <c r="E132" s="347"/>
      <c r="F132" s="348"/>
    </row>
    <row r="133" spans="1:6" ht="16.5" thickBot="1">
      <c r="A133" s="327" t="s">
        <v>118</v>
      </c>
      <c r="B133" s="327"/>
      <c r="C133" s="343">
        <f>SUM(C131:C132)</f>
        <v>39596541</v>
      </c>
      <c r="D133" s="343"/>
      <c r="E133" s="343">
        <f>SUM(E131:E132)</f>
        <v>442141</v>
      </c>
      <c r="F133" s="349"/>
    </row>
    <row r="134" spans="1:4" ht="15.75">
      <c r="A134" s="60"/>
      <c r="B134" s="60"/>
      <c r="C134" s="71"/>
      <c r="D134" s="71"/>
    </row>
    <row r="135" spans="1:4" ht="16.5" thickBot="1">
      <c r="A135" s="63"/>
      <c r="B135" s="63"/>
      <c r="C135" s="71"/>
      <c r="D135" s="71"/>
    </row>
    <row r="136" spans="1:8" s="3" customFormat="1" ht="17.25" customHeight="1">
      <c r="A136" s="185" t="s">
        <v>119</v>
      </c>
      <c r="B136" s="184"/>
      <c r="C136" s="329" t="s">
        <v>407</v>
      </c>
      <c r="D136" s="330"/>
      <c r="E136" s="331" t="s">
        <v>82</v>
      </c>
      <c r="F136" s="332"/>
      <c r="G136" s="34"/>
      <c r="H136" s="26"/>
    </row>
    <row r="137" spans="1:8" s="3" customFormat="1" ht="15.75">
      <c r="A137" s="53" t="s">
        <v>120</v>
      </c>
      <c r="B137" s="54"/>
      <c r="C137" s="335"/>
      <c r="D137" s="335"/>
      <c r="E137" s="337"/>
      <c r="F137" s="338"/>
      <c r="G137" s="34"/>
      <c r="H137" s="26"/>
    </row>
    <row r="138" spans="1:6" ht="15.75">
      <c r="A138" s="72" t="s">
        <v>121</v>
      </c>
      <c r="B138" s="49"/>
      <c r="C138" s="336"/>
      <c r="D138" s="336"/>
      <c r="E138" s="339"/>
      <c r="F138" s="340"/>
    </row>
    <row r="139" spans="1:6" ht="15.75">
      <c r="A139" s="73" t="s">
        <v>122</v>
      </c>
      <c r="B139" s="74"/>
      <c r="C139" s="333"/>
      <c r="D139" s="333"/>
      <c r="E139" s="325"/>
      <c r="F139" s="326"/>
    </row>
    <row r="140" spans="1:6" ht="16.5" thickBot="1">
      <c r="A140" s="362" t="s">
        <v>118</v>
      </c>
      <c r="B140" s="327"/>
      <c r="C140" s="334"/>
      <c r="D140" s="334"/>
      <c r="E140" s="327"/>
      <c r="F140" s="328"/>
    </row>
    <row r="141" spans="1:8" s="3" customFormat="1" ht="17.25" customHeight="1">
      <c r="A141" s="41"/>
      <c r="B141" s="41"/>
      <c r="C141" s="42"/>
      <c r="D141" s="61"/>
      <c r="E141" s="322"/>
      <c r="F141" s="322"/>
      <c r="G141" s="34"/>
      <c r="H141" s="26"/>
    </row>
    <row r="142" spans="1:6" ht="16.5" thickBot="1">
      <c r="A142" s="323"/>
      <c r="B142" s="264"/>
      <c r="C142" s="39"/>
      <c r="D142" s="70"/>
      <c r="E142" s="264"/>
      <c r="F142" s="264"/>
    </row>
    <row r="143" spans="1:6" ht="15.75">
      <c r="A143" s="185" t="s">
        <v>123</v>
      </c>
      <c r="B143" s="184"/>
      <c r="C143" s="329" t="s">
        <v>407</v>
      </c>
      <c r="D143" s="330"/>
      <c r="E143" s="331" t="s">
        <v>82</v>
      </c>
      <c r="F143" s="332"/>
    </row>
    <row r="144" spans="1:6" ht="15.75">
      <c r="A144" s="306" t="s">
        <v>124</v>
      </c>
      <c r="B144" s="307"/>
      <c r="C144" s="319"/>
      <c r="D144" s="319"/>
      <c r="E144" s="311"/>
      <c r="F144" s="312"/>
    </row>
    <row r="145" spans="1:6" ht="15.75">
      <c r="A145" s="72" t="s">
        <v>125</v>
      </c>
      <c r="B145" s="49"/>
      <c r="C145" s="308"/>
      <c r="D145" s="308"/>
      <c r="E145" s="313"/>
      <c r="F145" s="314"/>
    </row>
    <row r="146" spans="1:6" ht="15.75">
      <c r="A146" s="72" t="s">
        <v>126</v>
      </c>
      <c r="B146" s="49"/>
      <c r="C146" s="308"/>
      <c r="D146" s="308"/>
      <c r="E146" s="313"/>
      <c r="F146" s="314"/>
    </row>
    <row r="147" spans="1:6" ht="15.75">
      <c r="A147" s="73" t="s">
        <v>127</v>
      </c>
      <c r="B147" s="74"/>
      <c r="C147" s="309"/>
      <c r="D147" s="309"/>
      <c r="E147" s="315"/>
      <c r="F147" s="316"/>
    </row>
    <row r="148" spans="1:6" ht="16.5" thickBot="1">
      <c r="A148" s="321" t="s">
        <v>118</v>
      </c>
      <c r="B148" s="320"/>
      <c r="C148" s="310"/>
      <c r="D148" s="310"/>
      <c r="E148" s="317"/>
      <c r="F148" s="318"/>
    </row>
    <row r="149" spans="1:4" ht="15.75">
      <c r="A149" s="36"/>
      <c r="B149" s="75"/>
      <c r="C149" s="33"/>
      <c r="D149" s="64"/>
    </row>
    <row r="150" spans="1:4" ht="15.75">
      <c r="A150" s="36"/>
      <c r="B150" s="36"/>
      <c r="C150" s="33"/>
      <c r="D150" s="64"/>
    </row>
    <row r="151" spans="1:4" ht="15.75">
      <c r="A151" s="36"/>
      <c r="B151" s="36"/>
      <c r="C151" s="33"/>
      <c r="D151" s="64"/>
    </row>
    <row r="152" spans="1:4" ht="15.75">
      <c r="A152" s="36"/>
      <c r="B152" s="36"/>
      <c r="C152" s="33"/>
      <c r="D152" s="64"/>
    </row>
    <row r="153" spans="1:4" ht="15.75">
      <c r="A153" s="36"/>
      <c r="B153" s="36"/>
      <c r="C153" s="33"/>
      <c r="D153" s="64"/>
    </row>
    <row r="154" spans="1:4" ht="15.75">
      <c r="A154" s="36"/>
      <c r="B154" s="36"/>
      <c r="C154" s="33"/>
      <c r="D154" s="64"/>
    </row>
    <row r="155" spans="1:4" ht="15.75">
      <c r="A155" s="36"/>
      <c r="B155" s="36"/>
      <c r="C155" s="33"/>
      <c r="D155" s="64"/>
    </row>
    <row r="156" spans="1:4" ht="15.75">
      <c r="A156" s="36"/>
      <c r="B156" s="36"/>
      <c r="C156" s="33"/>
      <c r="D156" s="64"/>
    </row>
    <row r="157" spans="1:4" ht="15.75">
      <c r="A157" s="36"/>
      <c r="B157" s="36"/>
      <c r="C157" s="33"/>
      <c r="D157" s="64"/>
    </row>
    <row r="158" spans="1:4" ht="15.75">
      <c r="A158" s="36"/>
      <c r="B158" s="36"/>
      <c r="C158" s="33"/>
      <c r="D158" s="64"/>
    </row>
    <row r="159" spans="1:4" ht="15.75">
      <c r="A159" s="36"/>
      <c r="B159" s="36"/>
      <c r="C159" s="33"/>
      <c r="D159" s="64"/>
    </row>
    <row r="160" spans="1:4" ht="15.75">
      <c r="A160" s="36"/>
      <c r="B160" s="36"/>
      <c r="C160" s="33"/>
      <c r="D160" s="64"/>
    </row>
    <row r="161" spans="1:4" ht="15.75">
      <c r="A161" s="36"/>
      <c r="B161" s="36"/>
      <c r="C161" s="33"/>
      <c r="D161" s="64"/>
    </row>
    <row r="162" spans="1:4" ht="15.75">
      <c r="A162" s="36"/>
      <c r="B162" s="36"/>
      <c r="C162" s="33"/>
      <c r="D162" s="64"/>
    </row>
    <row r="163" spans="1:4" ht="15.75">
      <c r="A163" s="36"/>
      <c r="B163" s="36"/>
      <c r="C163" s="33"/>
      <c r="D163" s="64"/>
    </row>
    <row r="164" spans="1:4" ht="15.75">
      <c r="A164" s="36"/>
      <c r="B164" s="36"/>
      <c r="C164" s="33"/>
      <c r="D164" s="64"/>
    </row>
    <row r="165" spans="1:4" ht="15.75">
      <c r="A165" s="36"/>
      <c r="B165" s="36"/>
      <c r="C165" s="33"/>
      <c r="D165" s="64"/>
    </row>
    <row r="166" spans="1:4" ht="15.75">
      <c r="A166" s="36"/>
      <c r="B166" s="36"/>
      <c r="C166" s="33"/>
      <c r="D166" s="64"/>
    </row>
    <row r="167" spans="1:4" ht="15.75">
      <c r="A167" s="36"/>
      <c r="B167" s="36"/>
      <c r="C167" s="33"/>
      <c r="D167" s="64"/>
    </row>
    <row r="168" spans="1:4" ht="15.75">
      <c r="A168" s="76"/>
      <c r="B168" s="32"/>
      <c r="C168" s="33"/>
      <c r="D168" s="64"/>
    </row>
    <row r="169" spans="1:4" ht="15.75">
      <c r="A169" s="76"/>
      <c r="B169" s="32"/>
      <c r="C169" s="33"/>
      <c r="D169" s="64"/>
    </row>
    <row r="170" spans="1:4" ht="15.75">
      <c r="A170" s="76"/>
      <c r="B170" s="32"/>
      <c r="C170" s="33"/>
      <c r="D170" s="64"/>
    </row>
    <row r="171" spans="1:4" ht="15.75">
      <c r="A171" s="77"/>
      <c r="B171" s="77"/>
      <c r="C171" s="77"/>
      <c r="D171" s="77"/>
    </row>
    <row r="172" spans="1:4" ht="15.75">
      <c r="A172" s="76"/>
      <c r="B172" s="32"/>
      <c r="C172" s="33"/>
      <c r="D172" s="64"/>
    </row>
  </sheetData>
  <sheetProtection/>
  <mergeCells count="83">
    <mergeCell ref="A1:B1"/>
    <mergeCell ref="C1:D1"/>
    <mergeCell ref="A2:B2"/>
    <mergeCell ref="C2:D2"/>
    <mergeCell ref="C3:D3"/>
    <mergeCell ref="C4:D4"/>
    <mergeCell ref="C5:D5"/>
    <mergeCell ref="A6:D6"/>
    <mergeCell ref="A123:B123"/>
    <mergeCell ref="A133:B133"/>
    <mergeCell ref="A140:B140"/>
    <mergeCell ref="A7:D7"/>
    <mergeCell ref="A82:B82"/>
    <mergeCell ref="A101:B101"/>
    <mergeCell ref="A111:B111"/>
    <mergeCell ref="C78:D78"/>
    <mergeCell ref="C82:D82"/>
    <mergeCell ref="C106:D106"/>
    <mergeCell ref="E78:F78"/>
    <mergeCell ref="C81:D81"/>
    <mergeCell ref="C79:D79"/>
    <mergeCell ref="C80:D80"/>
    <mergeCell ref="E79:F79"/>
    <mergeCell ref="E80:F80"/>
    <mergeCell ref="E81:F81"/>
    <mergeCell ref="E106:F106"/>
    <mergeCell ref="E82:F82"/>
    <mergeCell ref="C84:D84"/>
    <mergeCell ref="E84:F84"/>
    <mergeCell ref="E111:F111"/>
    <mergeCell ref="C107:D107"/>
    <mergeCell ref="C108:D108"/>
    <mergeCell ref="C109:D109"/>
    <mergeCell ref="C110:D110"/>
    <mergeCell ref="E107:F107"/>
    <mergeCell ref="E108:F108"/>
    <mergeCell ref="E109:F109"/>
    <mergeCell ref="E110:F110"/>
    <mergeCell ref="C111:D111"/>
    <mergeCell ref="C113:D113"/>
    <mergeCell ref="E113:F113"/>
    <mergeCell ref="C114:D114"/>
    <mergeCell ref="C115:D115"/>
    <mergeCell ref="E114:F114"/>
    <mergeCell ref="E115:F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C129:D129"/>
    <mergeCell ref="E129:F129"/>
    <mergeCell ref="C130:D130"/>
    <mergeCell ref="C131:D131"/>
    <mergeCell ref="C132:D132"/>
    <mergeCell ref="C133:D133"/>
    <mergeCell ref="E130:F130"/>
    <mergeCell ref="E131:F131"/>
    <mergeCell ref="E132:F132"/>
    <mergeCell ref="E133:F133"/>
    <mergeCell ref="C136:D136"/>
    <mergeCell ref="E136:F136"/>
    <mergeCell ref="C137:D137"/>
    <mergeCell ref="C138:D138"/>
    <mergeCell ref="E137:F137"/>
    <mergeCell ref="E138:F138"/>
    <mergeCell ref="E139:F139"/>
    <mergeCell ref="E140:F140"/>
    <mergeCell ref="C143:D143"/>
    <mergeCell ref="E143:F143"/>
    <mergeCell ref="C139:D139"/>
    <mergeCell ref="C140:D140"/>
  </mergeCells>
  <printOptions/>
  <pageMargins left="0.6" right="0.24" top="0.57" bottom="0.3" header="0.31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72" sqref="G72"/>
    </sheetView>
  </sheetViews>
  <sheetFormatPr defaultColWidth="9.00390625" defaultRowHeight="12.75"/>
  <cols>
    <col min="1" max="1" width="30.375" style="1" customWidth="1"/>
    <col min="2" max="2" width="13.25390625" style="1" customWidth="1"/>
    <col min="3" max="3" width="12.25390625" style="1" customWidth="1"/>
    <col min="4" max="4" width="11.875" style="1" customWidth="1"/>
    <col min="5" max="5" width="10.75390625" style="1" customWidth="1"/>
    <col min="6" max="6" width="10.625" style="1" customWidth="1"/>
    <col min="7" max="7" width="13.00390625" style="1" customWidth="1"/>
    <col min="8" max="16384" width="9.125" style="1" customWidth="1"/>
  </cols>
  <sheetData>
    <row r="1" s="3" customFormat="1" ht="16.5" thickBot="1">
      <c r="A1" s="3" t="s">
        <v>128</v>
      </c>
    </row>
    <row r="2" spans="1:7" ht="15.75">
      <c r="A2" s="186" t="s">
        <v>129</v>
      </c>
      <c r="B2" s="187" t="s">
        <v>130</v>
      </c>
      <c r="C2" s="187" t="s">
        <v>131</v>
      </c>
      <c r="D2" s="187" t="s">
        <v>132</v>
      </c>
      <c r="E2" s="187" t="s">
        <v>133</v>
      </c>
      <c r="F2" s="187" t="s">
        <v>134</v>
      </c>
      <c r="G2" s="188" t="s">
        <v>135</v>
      </c>
    </row>
    <row r="3" spans="1:7" ht="15.75">
      <c r="A3" s="189"/>
      <c r="B3" s="190" t="s">
        <v>136</v>
      </c>
      <c r="C3" s="190" t="s">
        <v>137</v>
      </c>
      <c r="D3" s="190" t="s">
        <v>138</v>
      </c>
      <c r="E3" s="190" t="s">
        <v>139</v>
      </c>
      <c r="F3" s="190" t="s">
        <v>140</v>
      </c>
      <c r="G3" s="191"/>
    </row>
    <row r="4" spans="1:7" s="3" customFormat="1" ht="15.75">
      <c r="A4" s="79" t="s">
        <v>141</v>
      </c>
      <c r="B4" s="16"/>
      <c r="C4" s="16"/>
      <c r="D4" s="16"/>
      <c r="E4" s="16"/>
      <c r="F4" s="16"/>
      <c r="G4" s="80"/>
    </row>
    <row r="5" spans="1:7" ht="15.75">
      <c r="A5" s="81" t="s">
        <v>142</v>
      </c>
      <c r="B5" s="84">
        <v>12662591040</v>
      </c>
      <c r="C5" s="84">
        <v>25269557638</v>
      </c>
      <c r="D5" s="84">
        <v>3260571776</v>
      </c>
      <c r="E5" s="84">
        <v>773550651</v>
      </c>
      <c r="F5" s="84">
        <v>0</v>
      </c>
      <c r="G5" s="89">
        <f>SUM(B5:F5)</f>
        <v>41966271105</v>
      </c>
    </row>
    <row r="6" spans="1:7" ht="15.75">
      <c r="A6" s="81" t="s">
        <v>143</v>
      </c>
      <c r="B6" s="84">
        <v>36363636</v>
      </c>
      <c r="C6" s="84">
        <v>3074833909</v>
      </c>
      <c r="D6" s="84">
        <v>1067417143</v>
      </c>
      <c r="E6" s="84"/>
      <c r="F6" s="84"/>
      <c r="G6" s="89">
        <f aca="true" t="shared" si="0" ref="G6:G11">SUM(B6:F6)</f>
        <v>4178614688</v>
      </c>
    </row>
    <row r="7" spans="1:7" ht="15.75">
      <c r="A7" s="81" t="s">
        <v>144</v>
      </c>
      <c r="B7" s="84"/>
      <c r="C7" s="84"/>
      <c r="D7" s="84"/>
      <c r="E7" s="84"/>
      <c r="F7" s="84"/>
      <c r="G7" s="89">
        <f t="shared" si="0"/>
        <v>0</v>
      </c>
    </row>
    <row r="8" spans="1:7" ht="15.75">
      <c r="A8" s="81" t="s">
        <v>145</v>
      </c>
      <c r="B8" s="84"/>
      <c r="C8" s="84"/>
      <c r="D8" s="84"/>
      <c r="E8" s="84"/>
      <c r="F8" s="84"/>
      <c r="G8" s="89">
        <f t="shared" si="0"/>
        <v>0</v>
      </c>
    </row>
    <row r="9" spans="1:7" ht="15.75">
      <c r="A9" s="81" t="s">
        <v>146</v>
      </c>
      <c r="B9" s="84"/>
      <c r="C9" s="84"/>
      <c r="D9" s="84"/>
      <c r="E9" s="84"/>
      <c r="F9" s="84"/>
      <c r="G9" s="89">
        <f t="shared" si="0"/>
        <v>0</v>
      </c>
    </row>
    <row r="10" spans="1:7" ht="15.75">
      <c r="A10" s="81" t="s">
        <v>147</v>
      </c>
      <c r="B10" s="84"/>
      <c r="C10" s="84"/>
      <c r="D10" s="84"/>
      <c r="E10" s="84"/>
      <c r="F10" s="84"/>
      <c r="G10" s="89">
        <f t="shared" si="0"/>
        <v>0</v>
      </c>
    </row>
    <row r="11" spans="1:7" ht="15.75">
      <c r="A11" s="81" t="s">
        <v>148</v>
      </c>
      <c r="B11" s="84"/>
      <c r="C11" s="84"/>
      <c r="D11" s="84"/>
      <c r="E11" s="84"/>
      <c r="F11" s="84"/>
      <c r="G11" s="89">
        <f t="shared" si="0"/>
        <v>0</v>
      </c>
    </row>
    <row r="12" spans="1:7" ht="15.75">
      <c r="A12" s="81" t="s">
        <v>149</v>
      </c>
      <c r="B12" s="84">
        <f>B5+B6+B7+B8-B9-B10-B11</f>
        <v>12698954676</v>
      </c>
      <c r="C12" s="84">
        <f>C5+C6+C7+C8-C9-C10-C11</f>
        <v>28344391547</v>
      </c>
      <c r="D12" s="84">
        <f>D5+D6+D7+D8-D9-D10-D11</f>
        <v>4327988919</v>
      </c>
      <c r="E12" s="84">
        <f>E5+E6+E7+E8-E9-E10-E11</f>
        <v>773550651</v>
      </c>
      <c r="F12" s="84">
        <f>F5+F6+F7+F8-F9-F10-F11</f>
        <v>0</v>
      </c>
      <c r="G12" s="89">
        <f>SUM(B12:F12)</f>
        <v>46144885793</v>
      </c>
    </row>
    <row r="13" spans="1:7" s="3" customFormat="1" ht="15.75">
      <c r="A13" s="82" t="s">
        <v>150</v>
      </c>
      <c r="B13" s="85"/>
      <c r="C13" s="85"/>
      <c r="D13" s="85"/>
      <c r="E13" s="85"/>
      <c r="F13" s="85"/>
      <c r="G13" s="89"/>
    </row>
    <row r="14" spans="1:7" ht="15.75">
      <c r="A14" s="81" t="s">
        <v>151</v>
      </c>
      <c r="B14" s="84">
        <v>5083023136</v>
      </c>
      <c r="C14" s="84">
        <v>20950824242</v>
      </c>
      <c r="D14" s="84">
        <v>1541343833</v>
      </c>
      <c r="E14" s="84">
        <v>557385481</v>
      </c>
      <c r="F14" s="84"/>
      <c r="G14" s="89">
        <f aca="true" t="shared" si="1" ref="G14:G19">SUM(B14:F14)</f>
        <v>28132576692</v>
      </c>
    </row>
    <row r="15" spans="1:7" ht="15.75">
      <c r="A15" s="81" t="s">
        <v>152</v>
      </c>
      <c r="B15" s="84">
        <v>230466155</v>
      </c>
      <c r="C15" s="84">
        <v>802455662</v>
      </c>
      <c r="D15" s="84">
        <v>318158646</v>
      </c>
      <c r="E15" s="84">
        <v>47277216</v>
      </c>
      <c r="F15" s="84"/>
      <c r="G15" s="89">
        <f t="shared" si="1"/>
        <v>1398357679</v>
      </c>
    </row>
    <row r="16" spans="1:7" ht="15.75">
      <c r="A16" s="81" t="s">
        <v>145</v>
      </c>
      <c r="B16" s="84"/>
      <c r="C16" s="84"/>
      <c r="D16" s="84"/>
      <c r="E16" s="84"/>
      <c r="F16" s="84"/>
      <c r="G16" s="89">
        <f t="shared" si="1"/>
        <v>0</v>
      </c>
    </row>
    <row r="17" spans="1:7" ht="15.75">
      <c r="A17" s="81" t="s">
        <v>147</v>
      </c>
      <c r="B17" s="84"/>
      <c r="C17" s="84"/>
      <c r="D17" s="84"/>
      <c r="E17" s="84"/>
      <c r="F17" s="84"/>
      <c r="G17" s="89">
        <f t="shared" si="1"/>
        <v>0</v>
      </c>
    </row>
    <row r="18" spans="1:7" ht="15.75">
      <c r="A18" s="81" t="s">
        <v>148</v>
      </c>
      <c r="B18" s="84"/>
      <c r="C18" s="84"/>
      <c r="D18" s="84"/>
      <c r="E18" s="84"/>
      <c r="F18" s="84"/>
      <c r="G18" s="89">
        <f t="shared" si="1"/>
        <v>0</v>
      </c>
    </row>
    <row r="19" spans="1:7" ht="15.75">
      <c r="A19" s="81" t="s">
        <v>153</v>
      </c>
      <c r="B19" s="84">
        <f>B14+B15-B18</f>
        <v>5313489291</v>
      </c>
      <c r="C19" s="84">
        <f>C14+C15</f>
        <v>21753279904</v>
      </c>
      <c r="D19" s="84">
        <f>D14+D15</f>
        <v>1859502479</v>
      </c>
      <c r="E19" s="84">
        <f>E14+E15</f>
        <v>604662697</v>
      </c>
      <c r="F19" s="84"/>
      <c r="G19" s="89">
        <f t="shared" si="1"/>
        <v>29530934371</v>
      </c>
    </row>
    <row r="20" spans="1:7" s="3" customFormat="1" ht="15.75">
      <c r="A20" s="82" t="s">
        <v>154</v>
      </c>
      <c r="B20" s="85"/>
      <c r="C20" s="85"/>
      <c r="D20" s="85"/>
      <c r="E20" s="85"/>
      <c r="F20" s="85"/>
      <c r="G20" s="89"/>
    </row>
    <row r="21" spans="1:7" ht="15.75">
      <c r="A21" s="81" t="s">
        <v>155</v>
      </c>
      <c r="B21" s="84">
        <v>7579567904</v>
      </c>
      <c r="C21" s="84">
        <v>4318733396</v>
      </c>
      <c r="D21" s="84">
        <v>1719227943</v>
      </c>
      <c r="E21" s="84">
        <v>216165170</v>
      </c>
      <c r="F21" s="84"/>
      <c r="G21" s="89">
        <f>SUM(B21:F21)</f>
        <v>13833694413</v>
      </c>
    </row>
    <row r="22" spans="1:7" ht="15.75">
      <c r="A22" s="81" t="s">
        <v>156</v>
      </c>
      <c r="B22" s="211">
        <f>B12-B19</f>
        <v>7385465385</v>
      </c>
      <c r="C22" s="211">
        <f>C12-C19</f>
        <v>6591111643</v>
      </c>
      <c r="D22" s="84">
        <f>D12-D19</f>
        <v>2468486440</v>
      </c>
      <c r="E22" s="84">
        <f>E12-E19</f>
        <v>168887954</v>
      </c>
      <c r="F22" s="84"/>
      <c r="G22" s="89">
        <f>SUM(B22:F22)</f>
        <v>16613951422</v>
      </c>
    </row>
    <row r="23" spans="1:7" ht="16.5" thickBot="1">
      <c r="A23" s="83"/>
      <c r="B23" s="90"/>
      <c r="C23" s="90"/>
      <c r="D23" s="90"/>
      <c r="E23" s="90"/>
      <c r="F23" s="90"/>
      <c r="G23" s="91"/>
    </row>
    <row r="25" ht="15.75">
      <c r="A25" s="1" t="s">
        <v>157</v>
      </c>
    </row>
    <row r="26" ht="15.75">
      <c r="A26" s="1" t="s">
        <v>158</v>
      </c>
    </row>
    <row r="27" ht="15.75">
      <c r="A27" s="1" t="s">
        <v>159</v>
      </c>
    </row>
    <row r="28" ht="15.75">
      <c r="A28" s="1" t="s">
        <v>160</v>
      </c>
    </row>
    <row r="29" ht="15.75">
      <c r="A29" s="1" t="s">
        <v>161</v>
      </c>
    </row>
    <row r="30" s="3" customFormat="1" ht="16.5" thickBot="1">
      <c r="A30" s="3" t="s">
        <v>162</v>
      </c>
    </row>
    <row r="31" spans="1:7" ht="15.75">
      <c r="A31" s="186" t="s">
        <v>129</v>
      </c>
      <c r="B31" s="187" t="s">
        <v>131</v>
      </c>
      <c r="C31" s="187" t="s">
        <v>132</v>
      </c>
      <c r="D31" s="187" t="s">
        <v>133</v>
      </c>
      <c r="E31" s="187" t="s">
        <v>134</v>
      </c>
      <c r="F31" s="376" t="s">
        <v>135</v>
      </c>
      <c r="G31" s="377"/>
    </row>
    <row r="32" spans="1:7" ht="15.75">
      <c r="A32" s="189"/>
      <c r="B32" s="190" t="s">
        <v>137</v>
      </c>
      <c r="C32" s="190" t="s">
        <v>138</v>
      </c>
      <c r="D32" s="190" t="s">
        <v>139</v>
      </c>
      <c r="E32" s="190" t="s">
        <v>140</v>
      </c>
      <c r="F32" s="378"/>
      <c r="G32" s="379"/>
    </row>
    <row r="33" spans="1:7" ht="17.25" customHeight="1">
      <c r="A33" s="79" t="s">
        <v>163</v>
      </c>
      <c r="B33" s="16"/>
      <c r="C33" s="16"/>
      <c r="D33" s="16"/>
      <c r="E33" s="16"/>
      <c r="F33" s="380"/>
      <c r="G33" s="381"/>
    </row>
    <row r="34" spans="1:7" ht="15.75">
      <c r="A34" s="81" t="s">
        <v>142</v>
      </c>
      <c r="B34" s="84"/>
      <c r="C34" s="5"/>
      <c r="D34" s="5"/>
      <c r="E34" s="5"/>
      <c r="F34" s="382">
        <f aca="true" t="shared" si="2" ref="F34:F50">SUM(B34:E34)</f>
        <v>0</v>
      </c>
      <c r="G34" s="383"/>
    </row>
    <row r="35" spans="1:7" ht="15.75">
      <c r="A35" s="81" t="s">
        <v>164</v>
      </c>
      <c r="B35" s="84"/>
      <c r="C35" s="5"/>
      <c r="D35" s="5"/>
      <c r="E35" s="5"/>
      <c r="F35" s="370">
        <f t="shared" si="2"/>
        <v>0</v>
      </c>
      <c r="G35" s="371"/>
    </row>
    <row r="36" spans="1:7" ht="15.75">
      <c r="A36" s="81" t="s">
        <v>165</v>
      </c>
      <c r="B36" s="84"/>
      <c r="C36" s="5"/>
      <c r="D36" s="5"/>
      <c r="E36" s="5"/>
      <c r="F36" s="370">
        <f t="shared" si="2"/>
        <v>0</v>
      </c>
      <c r="G36" s="371"/>
    </row>
    <row r="37" spans="1:7" ht="17.25" customHeight="1">
      <c r="A37" s="81" t="s">
        <v>145</v>
      </c>
      <c r="B37" s="84"/>
      <c r="C37" s="5"/>
      <c r="D37" s="5"/>
      <c r="E37" s="5"/>
      <c r="F37" s="372"/>
      <c r="G37" s="373"/>
    </row>
    <row r="38" spans="1:7" ht="15.75">
      <c r="A38" s="81" t="s">
        <v>166</v>
      </c>
      <c r="B38" s="84"/>
      <c r="C38" s="5"/>
      <c r="D38" s="5"/>
      <c r="E38" s="5"/>
      <c r="F38" s="370">
        <f t="shared" si="2"/>
        <v>0</v>
      </c>
      <c r="G38" s="371"/>
    </row>
    <row r="39" spans="1:7" ht="17.25" customHeight="1">
      <c r="A39" s="81" t="s">
        <v>148</v>
      </c>
      <c r="B39" s="84"/>
      <c r="C39" s="5"/>
      <c r="D39" s="5"/>
      <c r="E39" s="5"/>
      <c r="F39" s="372"/>
      <c r="G39" s="373"/>
    </row>
    <row r="40" spans="1:7" ht="15.75">
      <c r="A40" s="81" t="s">
        <v>149</v>
      </c>
      <c r="B40" s="84"/>
      <c r="C40" s="5"/>
      <c r="D40" s="5"/>
      <c r="E40" s="5"/>
      <c r="F40" s="370">
        <f t="shared" si="2"/>
        <v>0</v>
      </c>
      <c r="G40" s="371"/>
    </row>
    <row r="41" spans="1:7" ht="15.75">
      <c r="A41" s="82" t="s">
        <v>150</v>
      </c>
      <c r="B41" s="85"/>
      <c r="C41" s="86"/>
      <c r="D41" s="86"/>
      <c r="E41" s="86"/>
      <c r="F41" s="370"/>
      <c r="G41" s="371"/>
    </row>
    <row r="42" spans="1:7" ht="15.75">
      <c r="A42" s="81" t="s">
        <v>151</v>
      </c>
      <c r="B42" s="84"/>
      <c r="C42" s="5"/>
      <c r="D42" s="5"/>
      <c r="E42" s="5"/>
      <c r="F42" s="370">
        <f t="shared" si="2"/>
        <v>0</v>
      </c>
      <c r="G42" s="371"/>
    </row>
    <row r="43" spans="1:7" ht="15.75">
      <c r="A43" s="81" t="s">
        <v>152</v>
      </c>
      <c r="B43" s="84"/>
      <c r="C43" s="5"/>
      <c r="D43" s="5"/>
      <c r="E43" s="5"/>
      <c r="F43" s="370">
        <f t="shared" si="2"/>
        <v>0</v>
      </c>
      <c r="G43" s="371"/>
    </row>
    <row r="44" spans="1:7" ht="15.75">
      <c r="A44" s="81" t="s">
        <v>165</v>
      </c>
      <c r="B44" s="84"/>
      <c r="C44" s="5"/>
      <c r="D44" s="5"/>
      <c r="E44" s="5"/>
      <c r="F44" s="370">
        <f t="shared" si="2"/>
        <v>0</v>
      </c>
      <c r="G44" s="371"/>
    </row>
    <row r="45" spans="1:7" ht="17.25" customHeight="1">
      <c r="A45" s="81" t="s">
        <v>145</v>
      </c>
      <c r="B45" s="84"/>
      <c r="C45" s="5"/>
      <c r="D45" s="5"/>
      <c r="E45" s="5"/>
      <c r="F45" s="372"/>
      <c r="G45" s="373"/>
    </row>
    <row r="46" spans="1:7" ht="15.75">
      <c r="A46" s="81" t="s">
        <v>166</v>
      </c>
      <c r="B46" s="84"/>
      <c r="C46" s="5"/>
      <c r="D46" s="5"/>
      <c r="E46" s="5"/>
      <c r="F46" s="370">
        <f t="shared" si="2"/>
        <v>0</v>
      </c>
      <c r="G46" s="371"/>
    </row>
    <row r="47" spans="1:7" ht="15.75">
      <c r="A47" s="81" t="s">
        <v>148</v>
      </c>
      <c r="B47" s="84"/>
      <c r="C47" s="5"/>
      <c r="D47" s="5"/>
      <c r="E47" s="5"/>
      <c r="F47" s="370">
        <f t="shared" si="2"/>
        <v>0</v>
      </c>
      <c r="G47" s="371"/>
    </row>
    <row r="48" spans="1:7" ht="15.75">
      <c r="A48" s="81" t="s">
        <v>153</v>
      </c>
      <c r="B48" s="84"/>
      <c r="C48" s="5"/>
      <c r="D48" s="5"/>
      <c r="E48" s="5"/>
      <c r="F48" s="370">
        <f t="shared" si="2"/>
        <v>0</v>
      </c>
      <c r="G48" s="371"/>
    </row>
    <row r="49" spans="1:7" ht="15.75">
      <c r="A49" s="82" t="s">
        <v>167</v>
      </c>
      <c r="B49" s="85"/>
      <c r="C49" s="86"/>
      <c r="D49" s="86"/>
      <c r="E49" s="86"/>
      <c r="F49" s="370"/>
      <c r="G49" s="371"/>
    </row>
    <row r="50" spans="1:7" ht="15.75">
      <c r="A50" s="81" t="s">
        <v>155</v>
      </c>
      <c r="B50" s="84"/>
      <c r="C50" s="5"/>
      <c r="D50" s="5"/>
      <c r="E50" s="5"/>
      <c r="F50" s="370">
        <f t="shared" si="2"/>
        <v>0</v>
      </c>
      <c r="G50" s="371"/>
    </row>
    <row r="51" spans="1:7" ht="15.75">
      <c r="A51" s="81" t="s">
        <v>156</v>
      </c>
      <c r="B51" s="84"/>
      <c r="C51" s="5"/>
      <c r="D51" s="5"/>
      <c r="E51" s="5"/>
      <c r="F51" s="370">
        <f>SUM(B51:E51)</f>
        <v>0</v>
      </c>
      <c r="G51" s="371"/>
    </row>
    <row r="52" spans="1:7" ht="16.5" thickBot="1">
      <c r="A52" s="83"/>
      <c r="B52" s="87"/>
      <c r="C52" s="88"/>
      <c r="D52" s="88"/>
      <c r="E52" s="88"/>
      <c r="F52" s="374"/>
      <c r="G52" s="375"/>
    </row>
    <row r="54" ht="15.75">
      <c r="A54" s="1" t="s">
        <v>168</v>
      </c>
    </row>
    <row r="55" ht="15.75">
      <c r="A55" s="1" t="s">
        <v>169</v>
      </c>
    </row>
    <row r="56" ht="15.75">
      <c r="A56" s="1" t="s">
        <v>170</v>
      </c>
    </row>
    <row r="58" s="3" customFormat="1" ht="16.5" thickBot="1">
      <c r="A58" s="3" t="s">
        <v>171</v>
      </c>
    </row>
    <row r="59" spans="1:7" ht="15.75">
      <c r="A59" s="186" t="s">
        <v>129</v>
      </c>
      <c r="B59" s="187" t="s">
        <v>172</v>
      </c>
      <c r="C59" s="187" t="s">
        <v>173</v>
      </c>
      <c r="D59" s="187" t="s">
        <v>174</v>
      </c>
      <c r="E59" s="187" t="s">
        <v>175</v>
      </c>
      <c r="F59" s="187" t="s">
        <v>134</v>
      </c>
      <c r="G59" s="188" t="s">
        <v>135</v>
      </c>
    </row>
    <row r="60" spans="1:7" ht="15.75">
      <c r="A60" s="189"/>
      <c r="B60" s="190" t="s">
        <v>176</v>
      </c>
      <c r="C60" s="190" t="s">
        <v>177</v>
      </c>
      <c r="D60" s="190" t="s">
        <v>178</v>
      </c>
      <c r="E60" s="190" t="s">
        <v>179</v>
      </c>
      <c r="F60" s="190" t="s">
        <v>180</v>
      </c>
      <c r="G60" s="191"/>
    </row>
    <row r="61" spans="1:7" ht="15.75">
      <c r="A61" s="79" t="s">
        <v>181</v>
      </c>
      <c r="B61" s="16"/>
      <c r="C61" s="16"/>
      <c r="D61" s="16"/>
      <c r="E61" s="16"/>
      <c r="F61" s="16"/>
      <c r="G61" s="80"/>
    </row>
    <row r="62" spans="1:7" ht="15.75">
      <c r="A62" s="81" t="s">
        <v>182</v>
      </c>
      <c r="B62" s="84">
        <v>17452939542</v>
      </c>
      <c r="C62" s="84">
        <v>0</v>
      </c>
      <c r="D62" s="84">
        <v>0</v>
      </c>
      <c r="E62" s="84">
        <v>0</v>
      </c>
      <c r="F62" s="84">
        <v>0</v>
      </c>
      <c r="G62" s="89">
        <v>17452939542</v>
      </c>
    </row>
    <row r="63" spans="1:7" ht="15.75">
      <c r="A63" s="81" t="s">
        <v>143</v>
      </c>
      <c r="B63" s="84"/>
      <c r="C63" s="84"/>
      <c r="D63" s="84"/>
      <c r="E63" s="84"/>
      <c r="F63" s="84"/>
      <c r="G63" s="89">
        <f aca="true" t="shared" si="3" ref="G63:G69">SUM(B63:F63)</f>
        <v>0</v>
      </c>
    </row>
    <row r="64" spans="1:7" ht="15.75">
      <c r="A64" s="81" t="s">
        <v>183</v>
      </c>
      <c r="B64" s="84"/>
      <c r="C64" s="84"/>
      <c r="D64" s="84"/>
      <c r="E64" s="84"/>
      <c r="F64" s="84"/>
      <c r="G64" s="89">
        <f t="shared" si="3"/>
        <v>0</v>
      </c>
    </row>
    <row r="65" spans="1:7" ht="15.75">
      <c r="A65" s="81" t="s">
        <v>184</v>
      </c>
      <c r="B65" s="84"/>
      <c r="C65" s="84"/>
      <c r="D65" s="84"/>
      <c r="E65" s="84"/>
      <c r="F65" s="84"/>
      <c r="G65" s="89">
        <f t="shared" si="3"/>
        <v>0</v>
      </c>
    </row>
    <row r="66" spans="1:7" ht="15.75">
      <c r="A66" s="81" t="s">
        <v>145</v>
      </c>
      <c r="B66" s="84"/>
      <c r="C66" s="84"/>
      <c r="D66" s="84"/>
      <c r="E66" s="84"/>
      <c r="F66" s="84"/>
      <c r="G66" s="89">
        <f t="shared" si="3"/>
        <v>0</v>
      </c>
    </row>
    <row r="67" spans="1:7" ht="15.75">
      <c r="A67" s="81" t="s">
        <v>147</v>
      </c>
      <c r="B67" s="84"/>
      <c r="C67" s="84"/>
      <c r="D67" s="84"/>
      <c r="E67" s="84"/>
      <c r="F67" s="84"/>
      <c r="G67" s="89">
        <f t="shared" si="3"/>
        <v>0</v>
      </c>
    </row>
    <row r="68" spans="1:7" ht="15.75">
      <c r="A68" s="81" t="s">
        <v>148</v>
      </c>
      <c r="B68" s="84"/>
      <c r="C68" s="84"/>
      <c r="D68" s="84"/>
      <c r="E68" s="84"/>
      <c r="F68" s="84"/>
      <c r="G68" s="89">
        <f t="shared" si="3"/>
        <v>0</v>
      </c>
    </row>
    <row r="69" spans="1:7" ht="15.75">
      <c r="A69" s="81" t="s">
        <v>153</v>
      </c>
      <c r="B69" s="84">
        <f>B62-B68+B63</f>
        <v>17452939542</v>
      </c>
      <c r="C69" s="84">
        <f>C62+C63+C64+C65+C66-C67</f>
        <v>0</v>
      </c>
      <c r="D69" s="84">
        <f>D62+D63+D64+D65+D66-D67</f>
        <v>0</v>
      </c>
      <c r="E69" s="84">
        <f>E62+E63+E64+E65+E66-E67</f>
        <v>0</v>
      </c>
      <c r="F69" s="84">
        <f>F62+F63+F64+F65+F66-F67</f>
        <v>0</v>
      </c>
      <c r="G69" s="89">
        <f t="shared" si="3"/>
        <v>17452939542</v>
      </c>
    </row>
    <row r="70" spans="1:7" s="3" customFormat="1" ht="15.75">
      <c r="A70" s="82" t="s">
        <v>185</v>
      </c>
      <c r="B70" s="85"/>
      <c r="C70" s="85"/>
      <c r="D70" s="85"/>
      <c r="E70" s="85"/>
      <c r="F70" s="85"/>
      <c r="G70" s="89"/>
    </row>
    <row r="71" spans="1:7" ht="15.75">
      <c r="A71" s="81" t="s">
        <v>142</v>
      </c>
      <c r="B71" s="84">
        <v>4103694493</v>
      </c>
      <c r="C71" s="84">
        <v>0</v>
      </c>
      <c r="D71" s="84">
        <v>0</v>
      </c>
      <c r="E71" s="84">
        <v>0</v>
      </c>
      <c r="F71" s="84">
        <v>0</v>
      </c>
      <c r="G71" s="89">
        <f>SUM(B71:F71)</f>
        <v>4103694493</v>
      </c>
    </row>
    <row r="72" spans="1:7" ht="15.75">
      <c r="A72" s="81" t="s">
        <v>186</v>
      </c>
      <c r="B72" s="84">
        <v>275574000</v>
      </c>
      <c r="C72" s="84"/>
      <c r="D72" s="84"/>
      <c r="E72" s="84"/>
      <c r="F72" s="84"/>
      <c r="G72" s="89">
        <f>SUM(B72:F72)</f>
        <v>275574000</v>
      </c>
    </row>
    <row r="73" spans="1:7" ht="15.75">
      <c r="A73" s="81" t="s">
        <v>145</v>
      </c>
      <c r="B73" s="84"/>
      <c r="C73" s="84"/>
      <c r="D73" s="84"/>
      <c r="E73" s="84"/>
      <c r="F73" s="84"/>
      <c r="G73" s="89"/>
    </row>
    <row r="74" spans="1:7" ht="15.75">
      <c r="A74" s="81" t="s">
        <v>147</v>
      </c>
      <c r="B74" s="84"/>
      <c r="C74" s="84"/>
      <c r="D74" s="84"/>
      <c r="E74" s="84"/>
      <c r="F74" s="84"/>
      <c r="G74" s="89">
        <f>SUM(B74:F74)</f>
        <v>0</v>
      </c>
    </row>
    <row r="75" spans="1:7" ht="15.75">
      <c r="A75" s="81" t="s">
        <v>148</v>
      </c>
      <c r="B75" s="84"/>
      <c r="C75" s="84"/>
      <c r="D75" s="84"/>
      <c r="E75" s="84"/>
      <c r="F75" s="84"/>
      <c r="G75" s="89">
        <f>SUM(B75:F75)</f>
        <v>0</v>
      </c>
    </row>
    <row r="76" spans="1:7" ht="15.75">
      <c r="A76" s="81" t="s">
        <v>153</v>
      </c>
      <c r="B76" s="84">
        <f>B71+B72+B73-B75</f>
        <v>4379268493</v>
      </c>
      <c r="C76" s="84">
        <f>C71+C72-C74-C75</f>
        <v>0</v>
      </c>
      <c r="D76" s="84">
        <f>D71+D72-D74-D75</f>
        <v>0</v>
      </c>
      <c r="E76" s="84">
        <f>E71+E72-E74-E75</f>
        <v>0</v>
      </c>
      <c r="F76" s="84">
        <f>F71+F72-F74-F75</f>
        <v>0</v>
      </c>
      <c r="G76" s="89">
        <f>SUM(B76:F76)</f>
        <v>4379268493</v>
      </c>
    </row>
    <row r="77" spans="1:7" s="3" customFormat="1" ht="15.75">
      <c r="A77" s="82" t="s">
        <v>187</v>
      </c>
      <c r="B77" s="85"/>
      <c r="C77" s="85"/>
      <c r="D77" s="85"/>
      <c r="E77" s="85"/>
      <c r="F77" s="85"/>
      <c r="G77" s="89"/>
    </row>
    <row r="78" spans="1:7" ht="15.75">
      <c r="A78" s="81" t="s">
        <v>155</v>
      </c>
      <c r="B78" s="84">
        <v>13349245049</v>
      </c>
      <c r="C78" s="84">
        <v>0</v>
      </c>
      <c r="D78" s="84">
        <v>0</v>
      </c>
      <c r="E78" s="84">
        <v>0</v>
      </c>
      <c r="F78" s="84">
        <v>0</v>
      </c>
      <c r="G78" s="89">
        <f>G62-G71</f>
        <v>13349245049</v>
      </c>
    </row>
    <row r="79" spans="1:7" ht="15.75">
      <c r="A79" s="81" t="s">
        <v>156</v>
      </c>
      <c r="B79" s="84">
        <f>B69-B76</f>
        <v>13073671049</v>
      </c>
      <c r="C79" s="84">
        <v>0</v>
      </c>
      <c r="D79" s="84">
        <v>0</v>
      </c>
      <c r="E79" s="84">
        <v>0</v>
      </c>
      <c r="F79" s="84">
        <f>F69-F76</f>
        <v>0</v>
      </c>
      <c r="G79" s="89">
        <f>SUM(B79:F79)</f>
        <v>13073671049</v>
      </c>
    </row>
    <row r="80" spans="1:7" ht="16.5" thickBot="1">
      <c r="A80" s="83"/>
      <c r="B80" s="90"/>
      <c r="C80" s="90"/>
      <c r="D80" s="90"/>
      <c r="E80" s="90"/>
      <c r="F80" s="90"/>
      <c r="G80" s="91"/>
    </row>
    <row r="82" ht="15.75">
      <c r="A82" s="1" t="s">
        <v>188</v>
      </c>
    </row>
    <row r="84" s="3" customFormat="1" ht="15.75"/>
    <row r="90" s="3" customFormat="1" ht="15.75"/>
  </sheetData>
  <sheetProtection/>
  <mergeCells count="21">
    <mergeCell ref="F31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52:G52"/>
    <mergeCell ref="F48:G48"/>
    <mergeCell ref="F49:G49"/>
    <mergeCell ref="F50:G50"/>
    <mergeCell ref="F51:G51"/>
  </mergeCells>
  <printOptions/>
  <pageMargins left="0.65" right="0.28" top="1" bottom="0.7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3"/>
  <sheetViews>
    <sheetView zoomScalePageLayoutView="0" workbookViewId="0" topLeftCell="A121">
      <selection activeCell="D109" sqref="D109:E109"/>
    </sheetView>
  </sheetViews>
  <sheetFormatPr defaultColWidth="9.00390625" defaultRowHeight="12.75"/>
  <cols>
    <col min="1" max="1" width="28.00390625" style="1" customWidth="1"/>
    <col min="2" max="2" width="13.00390625" style="1" customWidth="1"/>
    <col min="3" max="3" width="13.875" style="1" customWidth="1"/>
    <col min="4" max="4" width="9.125" style="1" customWidth="1"/>
    <col min="5" max="5" width="13.125" style="1" customWidth="1"/>
    <col min="6" max="6" width="9.875" style="1" customWidth="1"/>
    <col min="7" max="7" width="14.00390625" style="1" customWidth="1"/>
    <col min="8" max="16384" width="9.125" style="1" customWidth="1"/>
  </cols>
  <sheetData>
    <row r="1" ht="16.5" thickBot="1"/>
    <row r="2" spans="1:7" ht="17.25" customHeight="1">
      <c r="A2" s="192" t="s">
        <v>189</v>
      </c>
      <c r="B2" s="193"/>
      <c r="C2" s="194"/>
      <c r="D2" s="391" t="s">
        <v>407</v>
      </c>
      <c r="E2" s="391"/>
      <c r="F2" s="391" t="s">
        <v>82</v>
      </c>
      <c r="G2" s="392"/>
    </row>
    <row r="3" spans="1:7" s="3" customFormat="1" ht="17.25" customHeight="1">
      <c r="A3" s="92" t="s">
        <v>190</v>
      </c>
      <c r="B3" s="93"/>
      <c r="C3" s="94"/>
      <c r="D3" s="382">
        <f>SUM(D5:E9)</f>
        <v>135722357115</v>
      </c>
      <c r="E3" s="435"/>
      <c r="F3" s="382">
        <f>SUM(F4:G9)</f>
        <v>126106663202</v>
      </c>
      <c r="G3" s="381"/>
    </row>
    <row r="4" spans="1:7" ht="17.25" customHeight="1">
      <c r="A4" s="95" t="s">
        <v>191</v>
      </c>
      <c r="B4" s="96"/>
      <c r="C4" s="97"/>
      <c r="D4" s="436"/>
      <c r="E4" s="437"/>
      <c r="F4" s="436"/>
      <c r="G4" s="438"/>
    </row>
    <row r="5" spans="1:7" ht="17.25" customHeight="1">
      <c r="A5" s="95" t="s">
        <v>395</v>
      </c>
      <c r="B5" s="96"/>
      <c r="C5" s="97"/>
      <c r="D5" s="427">
        <v>0</v>
      </c>
      <c r="E5" s="428"/>
      <c r="F5" s="427">
        <v>17105775000</v>
      </c>
      <c r="G5" s="428"/>
    </row>
    <row r="6" spans="1:7" ht="17.25" customHeight="1">
      <c r="A6" s="95" t="s">
        <v>192</v>
      </c>
      <c r="B6" s="96"/>
      <c r="C6" s="97"/>
      <c r="D6" s="427">
        <v>12598569529</v>
      </c>
      <c r="E6" s="428"/>
      <c r="F6" s="427">
        <v>4957019275</v>
      </c>
      <c r="G6" s="428"/>
    </row>
    <row r="7" spans="1:7" ht="17.25" customHeight="1">
      <c r="A7" s="95" t="s">
        <v>193</v>
      </c>
      <c r="B7" s="96"/>
      <c r="C7" s="97"/>
      <c r="D7" s="427">
        <v>7831568955</v>
      </c>
      <c r="E7" s="428"/>
      <c r="F7" s="427">
        <v>7631568955</v>
      </c>
      <c r="G7" s="428"/>
    </row>
    <row r="8" spans="1:7" ht="17.25" customHeight="1">
      <c r="A8" s="98" t="s">
        <v>194</v>
      </c>
      <c r="B8" s="99"/>
      <c r="C8" s="100"/>
      <c r="D8" s="427">
        <v>53071832718</v>
      </c>
      <c r="E8" s="428"/>
      <c r="F8" s="427">
        <v>36450355594</v>
      </c>
      <c r="G8" s="428"/>
    </row>
    <row r="9" spans="1:7" ht="18" customHeight="1" thickBot="1">
      <c r="A9" s="101" t="s">
        <v>195</v>
      </c>
      <c r="B9" s="102"/>
      <c r="C9" s="103"/>
      <c r="D9" s="429">
        <v>62220385913</v>
      </c>
      <c r="E9" s="430"/>
      <c r="F9" s="429">
        <v>59961944378</v>
      </c>
      <c r="G9" s="430"/>
    </row>
    <row r="10" spans="1:6" ht="15.75">
      <c r="A10" s="104" t="s">
        <v>196</v>
      </c>
      <c r="B10" s="3"/>
      <c r="C10" s="3"/>
      <c r="D10" s="3"/>
      <c r="E10" s="3"/>
      <c r="F10" s="3"/>
    </row>
    <row r="11" ht="16.5" thickBot="1"/>
    <row r="12" spans="1:7" ht="15.75">
      <c r="A12" s="186" t="s">
        <v>197</v>
      </c>
      <c r="B12" s="187" t="s">
        <v>198</v>
      </c>
      <c r="C12" s="187" t="s">
        <v>199</v>
      </c>
      <c r="D12" s="431" t="s">
        <v>200</v>
      </c>
      <c r="E12" s="431"/>
      <c r="F12" s="431" t="s">
        <v>201</v>
      </c>
      <c r="G12" s="433"/>
    </row>
    <row r="13" spans="1:7" ht="15.75">
      <c r="A13" s="189"/>
      <c r="B13" s="190" t="s">
        <v>202</v>
      </c>
      <c r="C13" s="190" t="s">
        <v>203</v>
      </c>
      <c r="D13" s="432"/>
      <c r="E13" s="432"/>
      <c r="F13" s="432"/>
      <c r="G13" s="434"/>
    </row>
    <row r="14" spans="1:7" s="3" customFormat="1" ht="15.75">
      <c r="A14" s="105" t="s">
        <v>204</v>
      </c>
      <c r="B14" s="205"/>
      <c r="C14" s="205">
        <f>SUM(C15:C18)</f>
        <v>2587500000</v>
      </c>
      <c r="D14" s="382">
        <f>SUM(D15:D18)</f>
        <v>0</v>
      </c>
      <c r="E14" s="426"/>
      <c r="F14" s="382">
        <f>SUM(F15:F18)</f>
        <v>2587500000</v>
      </c>
      <c r="G14" s="426"/>
    </row>
    <row r="15" spans="1:7" ht="15.75">
      <c r="A15" s="81" t="s">
        <v>205</v>
      </c>
      <c r="B15" s="5"/>
      <c r="C15" s="5">
        <v>2587500000</v>
      </c>
      <c r="D15" s="372"/>
      <c r="E15" s="421"/>
      <c r="F15" s="370">
        <f>B15+C15-D15</f>
        <v>2587500000</v>
      </c>
      <c r="G15" s="371"/>
    </row>
    <row r="16" spans="1:7" ht="15.75">
      <c r="A16" s="81" t="s">
        <v>206</v>
      </c>
      <c r="B16" s="5"/>
      <c r="C16" s="5"/>
      <c r="D16" s="372"/>
      <c r="E16" s="421"/>
      <c r="F16" s="370">
        <f>B16+C16-D16</f>
        <v>0</v>
      </c>
      <c r="G16" s="371"/>
    </row>
    <row r="17" spans="1:7" ht="15.75">
      <c r="A17" s="81" t="s">
        <v>207</v>
      </c>
      <c r="B17" s="5"/>
      <c r="C17" s="5"/>
      <c r="D17" s="372"/>
      <c r="E17" s="421"/>
      <c r="F17" s="370">
        <f>B17+C17-D17</f>
        <v>0</v>
      </c>
      <c r="G17" s="371"/>
    </row>
    <row r="18" spans="1:7" ht="15.75">
      <c r="A18" s="81" t="s">
        <v>209</v>
      </c>
      <c r="B18" s="5"/>
      <c r="C18" s="5"/>
      <c r="D18" s="372"/>
      <c r="E18" s="421"/>
      <c r="F18" s="370">
        <f>B18+C18-D18</f>
        <v>0</v>
      </c>
      <c r="G18" s="371"/>
    </row>
    <row r="19" spans="1:7" s="3" customFormat="1" ht="15.75">
      <c r="A19" s="82" t="s">
        <v>150</v>
      </c>
      <c r="B19" s="86"/>
      <c r="C19" s="86">
        <f>SUM(C20:C23)</f>
        <v>0</v>
      </c>
      <c r="D19" s="370">
        <f>SUM(D20:D23)</f>
        <v>0</v>
      </c>
      <c r="E19" s="425"/>
      <c r="F19" s="370">
        <f>SUM(F20:F23)</f>
        <v>0</v>
      </c>
      <c r="G19" s="425"/>
    </row>
    <row r="20" spans="1:7" ht="15.75">
      <c r="A20" s="81" t="s">
        <v>205</v>
      </c>
      <c r="B20" s="5"/>
      <c r="C20" s="5">
        <v>0</v>
      </c>
      <c r="D20" s="372"/>
      <c r="E20" s="421"/>
      <c r="F20" s="370">
        <f>B20+C20-D20</f>
        <v>0</v>
      </c>
      <c r="G20" s="371"/>
    </row>
    <row r="21" spans="1:7" ht="15.75">
      <c r="A21" s="81" t="s">
        <v>210</v>
      </c>
      <c r="B21" s="5"/>
      <c r="C21" s="5"/>
      <c r="D21" s="372"/>
      <c r="E21" s="421"/>
      <c r="F21" s="370">
        <f>B21+C21-D21</f>
        <v>0</v>
      </c>
      <c r="G21" s="371"/>
    </row>
    <row r="22" spans="1:7" ht="15.75">
      <c r="A22" s="81" t="s">
        <v>207</v>
      </c>
      <c r="B22" s="5"/>
      <c r="C22" s="5"/>
      <c r="D22" s="372"/>
      <c r="E22" s="421"/>
      <c r="F22" s="370">
        <f>B22+C22-D22</f>
        <v>0</v>
      </c>
      <c r="G22" s="371"/>
    </row>
    <row r="23" spans="1:7" ht="15.75">
      <c r="A23" s="81" t="s">
        <v>209</v>
      </c>
      <c r="B23" s="5"/>
      <c r="C23" s="5"/>
      <c r="D23" s="372"/>
      <c r="E23" s="421"/>
      <c r="F23" s="370">
        <f>B23+C23-D23</f>
        <v>0</v>
      </c>
      <c r="G23" s="371"/>
    </row>
    <row r="24" spans="1:7" s="3" customFormat="1" ht="15.75">
      <c r="A24" s="82" t="s">
        <v>211</v>
      </c>
      <c r="B24" s="86"/>
      <c r="C24" s="86">
        <f>SUM(C25:C27)</f>
        <v>2587500000</v>
      </c>
      <c r="D24" s="370">
        <f>SUM(D25:D27)</f>
        <v>0</v>
      </c>
      <c r="E24" s="425"/>
      <c r="F24" s="370">
        <f>SUM(F25:F27)</f>
        <v>2587500000</v>
      </c>
      <c r="G24" s="425"/>
    </row>
    <row r="25" spans="1:7" ht="15.75">
      <c r="A25" s="81" t="s">
        <v>205</v>
      </c>
      <c r="B25" s="5"/>
      <c r="C25" s="5">
        <f>C15-C20</f>
        <v>2587500000</v>
      </c>
      <c r="D25" s="372"/>
      <c r="E25" s="421"/>
      <c r="F25" s="370">
        <f>B25+C25-D25</f>
        <v>2587500000</v>
      </c>
      <c r="G25" s="371"/>
    </row>
    <row r="26" spans="1:7" ht="15.75">
      <c r="A26" s="81" t="s">
        <v>206</v>
      </c>
      <c r="B26" s="5"/>
      <c r="C26" s="5">
        <f>C16-C21</f>
        <v>0</v>
      </c>
      <c r="D26" s="372"/>
      <c r="E26" s="421"/>
      <c r="F26" s="370">
        <f>B26+C26-D26</f>
        <v>0</v>
      </c>
      <c r="G26" s="371"/>
    </row>
    <row r="27" spans="1:7" ht="15.75">
      <c r="A27" s="81" t="s">
        <v>207</v>
      </c>
      <c r="B27" s="5"/>
      <c r="C27" s="5">
        <f>C17-C22</f>
        <v>0</v>
      </c>
      <c r="D27" s="372"/>
      <c r="E27" s="421"/>
      <c r="F27" s="370">
        <f>B27+C27-D27</f>
        <v>0</v>
      </c>
      <c r="G27" s="371"/>
    </row>
    <row r="28" spans="1:7" ht="16.5" thickBot="1">
      <c r="A28" s="83"/>
      <c r="B28" s="7"/>
      <c r="C28" s="7"/>
      <c r="D28" s="422"/>
      <c r="E28" s="423"/>
      <c r="F28" s="422"/>
      <c r="G28" s="424"/>
    </row>
    <row r="30" ht="15.75">
      <c r="A30" s="1" t="s">
        <v>188</v>
      </c>
    </row>
    <row r="31" ht="16.5" thickBot="1"/>
    <row r="32" spans="1:7" ht="17.25" customHeight="1">
      <c r="A32" s="411" t="s">
        <v>212</v>
      </c>
      <c r="B32" s="412"/>
      <c r="C32" s="413"/>
      <c r="D32" s="391" t="s">
        <v>407</v>
      </c>
      <c r="E32" s="391"/>
      <c r="F32" s="391" t="s">
        <v>82</v>
      </c>
      <c r="G32" s="392"/>
    </row>
    <row r="33" spans="1:7" s="3" customFormat="1" ht="17.25" customHeight="1">
      <c r="A33" s="418" t="s">
        <v>20</v>
      </c>
      <c r="B33" s="419"/>
      <c r="C33" s="420"/>
      <c r="D33" s="257" t="s">
        <v>109</v>
      </c>
      <c r="E33" s="257" t="s">
        <v>108</v>
      </c>
      <c r="F33" s="257" t="s">
        <v>109</v>
      </c>
      <c r="G33" s="258" t="s">
        <v>108</v>
      </c>
    </row>
    <row r="34" spans="1:7" ht="17.25" customHeight="1">
      <c r="A34" s="286" t="s">
        <v>21</v>
      </c>
      <c r="B34" s="287"/>
      <c r="C34" s="288"/>
      <c r="D34" s="296">
        <v>150000</v>
      </c>
      <c r="E34" s="296">
        <v>1357500000</v>
      </c>
      <c r="F34" s="296">
        <v>125000</v>
      </c>
      <c r="G34" s="297">
        <v>1357500000</v>
      </c>
    </row>
    <row r="35" spans="1:7" ht="17.25" customHeight="1">
      <c r="A35" s="286" t="s">
        <v>22</v>
      </c>
      <c r="B35" s="287"/>
      <c r="C35" s="288"/>
      <c r="D35" s="298">
        <v>675000</v>
      </c>
      <c r="E35" s="298">
        <v>9000000000</v>
      </c>
      <c r="F35" s="298">
        <v>675000</v>
      </c>
      <c r="G35" s="299">
        <v>9000000000</v>
      </c>
    </row>
    <row r="36" spans="1:7" ht="17.25" customHeight="1">
      <c r="A36" s="286" t="s">
        <v>23</v>
      </c>
      <c r="B36" s="287"/>
      <c r="C36" s="288"/>
      <c r="D36" s="298">
        <v>843984</v>
      </c>
      <c r="E36" s="298">
        <v>8459840000</v>
      </c>
      <c r="F36" s="298">
        <v>843984</v>
      </c>
      <c r="G36" s="299">
        <v>8459840000</v>
      </c>
    </row>
    <row r="37" spans="1:7" s="3" customFormat="1" ht="17.25" customHeight="1">
      <c r="A37" s="294" t="s">
        <v>89</v>
      </c>
      <c r="B37" s="290"/>
      <c r="C37" s="291"/>
      <c r="D37" s="243">
        <f>SUM(D34:D36)</f>
        <v>1668984</v>
      </c>
      <c r="E37" s="243">
        <f>SUM(E34:E36)</f>
        <v>18817340000</v>
      </c>
      <c r="F37" s="243">
        <f>SUM(F34:F36)</f>
        <v>1643984</v>
      </c>
      <c r="G37" s="300">
        <f>SUM(G34:G36)</f>
        <v>18817340000</v>
      </c>
    </row>
    <row r="38" spans="1:7" s="3" customFormat="1" ht="17.25" customHeight="1">
      <c r="A38" s="289" t="s">
        <v>24</v>
      </c>
      <c r="B38" s="290"/>
      <c r="C38" s="291"/>
      <c r="D38" s="243"/>
      <c r="E38" s="243"/>
      <c r="F38" s="243"/>
      <c r="G38" s="300"/>
    </row>
    <row r="39" spans="1:7" ht="17.25" customHeight="1">
      <c r="A39" s="286" t="s">
        <v>25</v>
      </c>
      <c r="B39" s="287"/>
      <c r="C39" s="288"/>
      <c r="D39" s="298"/>
      <c r="E39" s="298">
        <v>1450000000</v>
      </c>
      <c r="F39" s="298"/>
      <c r="G39" s="299">
        <v>1450000000</v>
      </c>
    </row>
    <row r="40" spans="1:7" ht="17.25" customHeight="1">
      <c r="A40" s="286" t="s">
        <v>26</v>
      </c>
      <c r="B40" s="287"/>
      <c r="C40" s="288"/>
      <c r="D40" s="298"/>
      <c r="E40" s="298">
        <v>30249999900</v>
      </c>
      <c r="F40" s="298"/>
      <c r="G40" s="299">
        <v>27125091900</v>
      </c>
    </row>
    <row r="41" spans="1:7" ht="17.25" customHeight="1">
      <c r="A41" s="286" t="s">
        <v>27</v>
      </c>
      <c r="B41" s="287"/>
      <c r="C41" s="288"/>
      <c r="D41" s="298"/>
      <c r="E41" s="298">
        <v>8316501082</v>
      </c>
      <c r="F41" s="298"/>
      <c r="G41" s="299">
        <v>8316501082</v>
      </c>
    </row>
    <row r="42" spans="1:7" ht="17.25" customHeight="1">
      <c r="A42" s="286" t="s">
        <v>28</v>
      </c>
      <c r="B42" s="287"/>
      <c r="C42" s="288"/>
      <c r="D42" s="298"/>
      <c r="E42" s="298">
        <v>2481072000</v>
      </c>
      <c r="F42" s="298"/>
      <c r="G42" s="299">
        <v>2481072000</v>
      </c>
    </row>
    <row r="43" spans="1:7" ht="17.25" customHeight="1">
      <c r="A43" s="286" t="s">
        <v>30</v>
      </c>
      <c r="B43" s="287"/>
      <c r="C43" s="288"/>
      <c r="D43" s="298"/>
      <c r="E43" s="298">
        <v>244630468</v>
      </c>
      <c r="F43" s="298"/>
      <c r="G43" s="299">
        <v>244630468</v>
      </c>
    </row>
    <row r="44" spans="1:7" s="3" customFormat="1" ht="17.25" customHeight="1">
      <c r="A44" s="294" t="s">
        <v>89</v>
      </c>
      <c r="B44" s="290"/>
      <c r="C44" s="291"/>
      <c r="D44" s="243"/>
      <c r="E44" s="243">
        <f>SUM(E39:E43)</f>
        <v>42742203450</v>
      </c>
      <c r="F44" s="243"/>
      <c r="G44" s="300">
        <f>SUM(G39:G43)</f>
        <v>39617295450</v>
      </c>
    </row>
    <row r="45" spans="1:7" s="3" customFormat="1" ht="17.25" customHeight="1">
      <c r="A45" s="289" t="s">
        <v>29</v>
      </c>
      <c r="B45" s="290"/>
      <c r="C45" s="291"/>
      <c r="D45" s="243"/>
      <c r="E45" s="243"/>
      <c r="F45" s="243"/>
      <c r="G45" s="300"/>
    </row>
    <row r="46" spans="1:7" ht="17.25" customHeight="1">
      <c r="A46" s="286" t="s">
        <v>213</v>
      </c>
      <c r="B46" s="287"/>
      <c r="C46" s="288"/>
      <c r="D46" s="298"/>
      <c r="E46" s="298"/>
      <c r="F46" s="298"/>
      <c r="G46" s="299"/>
    </row>
    <row r="47" spans="1:7" ht="17.25" customHeight="1">
      <c r="A47" s="286" t="s">
        <v>214</v>
      </c>
      <c r="B47" s="287"/>
      <c r="C47" s="288"/>
      <c r="D47" s="298"/>
      <c r="E47" s="298">
        <v>41000000</v>
      </c>
      <c r="F47" s="298"/>
      <c r="G47" s="299">
        <v>41000000</v>
      </c>
    </row>
    <row r="48" spans="1:7" ht="15.75">
      <c r="A48" s="95" t="s">
        <v>214</v>
      </c>
      <c r="B48" s="106"/>
      <c r="C48" s="106"/>
      <c r="D48" s="141"/>
      <c r="E48" s="141"/>
      <c r="F48" s="141"/>
      <c r="G48" s="142"/>
    </row>
    <row r="49" spans="1:7" ht="15.75">
      <c r="A49" s="95" t="s">
        <v>215</v>
      </c>
      <c r="B49" s="106"/>
      <c r="C49" s="106"/>
      <c r="D49" s="141"/>
      <c r="E49" s="141"/>
      <c r="F49" s="141"/>
      <c r="G49" s="142"/>
    </row>
    <row r="50" spans="1:7" ht="15.75">
      <c r="A50" s="95" t="s">
        <v>31</v>
      </c>
      <c r="B50" s="106"/>
      <c r="C50" s="106"/>
      <c r="D50" s="141"/>
      <c r="E50" s="141">
        <v>0</v>
      </c>
      <c r="F50" s="141"/>
      <c r="G50" s="301">
        <v>62450000</v>
      </c>
    </row>
    <row r="51" spans="1:7" s="3" customFormat="1" ht="16.5" thickBot="1">
      <c r="A51" s="295" t="s">
        <v>89</v>
      </c>
      <c r="B51" s="292"/>
      <c r="C51" s="293"/>
      <c r="D51" s="302"/>
      <c r="E51" s="303">
        <f>SUM(E46:E50)</f>
        <v>41000000</v>
      </c>
      <c r="F51" s="302"/>
      <c r="G51" s="304">
        <f>SUM(G46:G50)</f>
        <v>103450000</v>
      </c>
    </row>
    <row r="52" spans="1:7" ht="16.5" thickBot="1">
      <c r="A52" s="109"/>
      <c r="B52" s="109"/>
      <c r="C52" s="109"/>
      <c r="D52" s="417"/>
      <c r="E52" s="417"/>
      <c r="F52" s="417"/>
      <c r="G52" s="417"/>
    </row>
    <row r="53" spans="1:7" ht="17.25" customHeight="1">
      <c r="A53" s="411" t="s">
        <v>216</v>
      </c>
      <c r="B53" s="412"/>
      <c r="C53" s="413"/>
      <c r="D53" s="391" t="s">
        <v>407</v>
      </c>
      <c r="E53" s="391"/>
      <c r="F53" s="391" t="s">
        <v>82</v>
      </c>
      <c r="G53" s="392"/>
    </row>
    <row r="54" spans="1:7" ht="15.75">
      <c r="A54" s="110" t="s">
        <v>217</v>
      </c>
      <c r="B54" s="111"/>
      <c r="C54" s="111"/>
      <c r="D54" s="416"/>
      <c r="E54" s="416"/>
      <c r="F54" s="351"/>
      <c r="G54" s="352"/>
    </row>
    <row r="55" spans="1:7" ht="15.75">
      <c r="A55" s="95" t="s">
        <v>218</v>
      </c>
      <c r="B55" s="106"/>
      <c r="C55" s="106"/>
      <c r="D55" s="341">
        <v>16502534845</v>
      </c>
      <c r="E55" s="341"/>
      <c r="F55" s="341">
        <v>1582915018</v>
      </c>
      <c r="G55" s="346"/>
    </row>
    <row r="56" spans="1:7" ht="15.75">
      <c r="A56" s="95" t="s">
        <v>219</v>
      </c>
      <c r="B56" s="106"/>
      <c r="C56" s="106"/>
      <c r="D56" s="341"/>
      <c r="E56" s="341"/>
      <c r="F56" s="341"/>
      <c r="G56" s="346"/>
    </row>
    <row r="57" spans="1:7" ht="15.75">
      <c r="A57" s="95" t="s">
        <v>220</v>
      </c>
      <c r="B57" s="106"/>
      <c r="C57" s="106"/>
      <c r="D57" s="341"/>
      <c r="E57" s="341"/>
      <c r="F57" s="341"/>
      <c r="G57" s="346"/>
    </row>
    <row r="58" spans="1:7" ht="15.75">
      <c r="A58" s="95" t="s">
        <v>221</v>
      </c>
      <c r="B58" s="106"/>
      <c r="C58" s="106"/>
      <c r="D58" s="341"/>
      <c r="E58" s="341"/>
      <c r="F58" s="397"/>
      <c r="G58" s="398"/>
    </row>
    <row r="59" spans="1:7" s="3" customFormat="1" ht="18" customHeight="1" thickBot="1">
      <c r="A59" s="399" t="s">
        <v>89</v>
      </c>
      <c r="B59" s="400"/>
      <c r="C59" s="401"/>
      <c r="D59" s="343">
        <f>SUM(D55:D58)</f>
        <v>16502534845</v>
      </c>
      <c r="E59" s="343"/>
      <c r="F59" s="343">
        <f>F55+F56</f>
        <v>1582915018</v>
      </c>
      <c r="G59" s="349"/>
    </row>
    <row r="60" spans="1:7" ht="16.5" thickBot="1">
      <c r="A60" s="112"/>
      <c r="B60" s="113"/>
      <c r="C60" s="113"/>
      <c r="D60" s="113"/>
      <c r="E60" s="114"/>
      <c r="F60" s="114"/>
      <c r="G60" s="115"/>
    </row>
    <row r="61" spans="1:7" ht="17.25" customHeight="1">
      <c r="A61" s="411" t="s">
        <v>222</v>
      </c>
      <c r="B61" s="412"/>
      <c r="C61" s="413"/>
      <c r="D61" s="391" t="s">
        <v>407</v>
      </c>
      <c r="E61" s="391"/>
      <c r="F61" s="391" t="s">
        <v>82</v>
      </c>
      <c r="G61" s="392"/>
    </row>
    <row r="62" spans="1:7" ht="17.25" customHeight="1">
      <c r="A62" s="116" t="s">
        <v>223</v>
      </c>
      <c r="B62" s="117"/>
      <c r="C62" s="117"/>
      <c r="D62" s="351"/>
      <c r="E62" s="351"/>
      <c r="F62" s="351"/>
      <c r="G62" s="352"/>
    </row>
    <row r="63" spans="1:7" ht="15.75">
      <c r="A63" s="98" t="s">
        <v>224</v>
      </c>
      <c r="B63" s="118"/>
      <c r="C63" s="118"/>
      <c r="D63" s="342"/>
      <c r="E63" s="342"/>
      <c r="F63" s="342"/>
      <c r="G63" s="350"/>
    </row>
    <row r="64" spans="1:7" s="3" customFormat="1" ht="18" customHeight="1" thickBot="1">
      <c r="A64" s="399" t="s">
        <v>89</v>
      </c>
      <c r="B64" s="400"/>
      <c r="C64" s="401"/>
      <c r="D64" s="343">
        <f>D62</f>
        <v>0</v>
      </c>
      <c r="E64" s="343"/>
      <c r="F64" s="343">
        <f>F62</f>
        <v>0</v>
      </c>
      <c r="G64" s="349"/>
    </row>
    <row r="65" spans="1:7" ht="16.5" thickBot="1">
      <c r="A65" s="113"/>
      <c r="B65" s="113"/>
      <c r="C65" s="113"/>
      <c r="D65" s="113"/>
      <c r="E65" s="114"/>
      <c r="F65" s="114"/>
      <c r="G65" s="114"/>
    </row>
    <row r="66" spans="1:7" ht="17.25" customHeight="1">
      <c r="A66" s="411" t="s">
        <v>225</v>
      </c>
      <c r="B66" s="412"/>
      <c r="C66" s="413"/>
      <c r="D66" s="391" t="s">
        <v>407</v>
      </c>
      <c r="E66" s="391"/>
      <c r="F66" s="391" t="s">
        <v>82</v>
      </c>
      <c r="G66" s="392"/>
    </row>
    <row r="67" spans="1:7" ht="17.25" customHeight="1">
      <c r="A67" s="116" t="s">
        <v>226</v>
      </c>
      <c r="B67" s="117"/>
      <c r="C67" s="117"/>
      <c r="D67" s="351">
        <v>841457250</v>
      </c>
      <c r="E67" s="351"/>
      <c r="F67" s="351">
        <v>886932300</v>
      </c>
      <c r="G67" s="352"/>
    </row>
    <row r="68" spans="1:7" ht="15.75">
      <c r="A68" s="95" t="s">
        <v>227</v>
      </c>
      <c r="B68" s="106"/>
      <c r="C68" s="106"/>
      <c r="D68" s="341"/>
      <c r="E68" s="341"/>
      <c r="F68" s="341"/>
      <c r="G68" s="346"/>
    </row>
    <row r="69" spans="1:7" ht="15.75">
      <c r="A69" s="95" t="s">
        <v>228</v>
      </c>
      <c r="B69" s="106"/>
      <c r="C69" s="106"/>
      <c r="D69" s="341"/>
      <c r="E69" s="341"/>
      <c r="F69" s="341"/>
      <c r="G69" s="346"/>
    </row>
    <row r="70" spans="1:7" ht="15.75">
      <c r="A70" s="95" t="s">
        <v>229</v>
      </c>
      <c r="B70" s="106"/>
      <c r="C70" s="223"/>
      <c r="D70" s="342">
        <v>20115462860</v>
      </c>
      <c r="E70" s="342"/>
      <c r="F70" s="342">
        <v>14143785482</v>
      </c>
      <c r="G70" s="350"/>
    </row>
    <row r="71" spans="1:7" ht="15.75">
      <c r="A71" s="95" t="s">
        <v>230</v>
      </c>
      <c r="B71" s="106" t="s">
        <v>231</v>
      </c>
      <c r="C71" s="223"/>
      <c r="D71" s="342">
        <v>0</v>
      </c>
      <c r="E71" s="342"/>
      <c r="F71" s="342">
        <v>39160021</v>
      </c>
      <c r="G71" s="350"/>
    </row>
    <row r="72" spans="1:7" ht="15.75">
      <c r="A72" s="95" t="s">
        <v>232</v>
      </c>
      <c r="B72" s="106"/>
      <c r="C72" s="223"/>
      <c r="D72" s="342">
        <v>573717586</v>
      </c>
      <c r="E72" s="342"/>
      <c r="F72" s="342">
        <v>460823599</v>
      </c>
      <c r="G72" s="350"/>
    </row>
    <row r="73" spans="1:7" ht="15.75">
      <c r="A73" s="95" t="s">
        <v>233</v>
      </c>
      <c r="B73" s="106"/>
      <c r="C73" s="223"/>
      <c r="D73" s="342">
        <v>0</v>
      </c>
      <c r="E73" s="342"/>
      <c r="F73" s="342"/>
      <c r="G73" s="350"/>
    </row>
    <row r="74" spans="1:7" ht="15.75">
      <c r="A74" s="95" t="s">
        <v>234</v>
      </c>
      <c r="B74" s="106"/>
      <c r="C74" s="223"/>
      <c r="D74" s="342"/>
      <c r="E74" s="342"/>
      <c r="F74" s="342"/>
      <c r="G74" s="350"/>
    </row>
    <row r="75" spans="1:7" ht="15.75">
      <c r="A75" s="107" t="s">
        <v>235</v>
      </c>
      <c r="B75" s="108"/>
      <c r="C75" s="224"/>
      <c r="D75" s="342">
        <v>316546601</v>
      </c>
      <c r="E75" s="342"/>
      <c r="F75" s="397">
        <v>267316301</v>
      </c>
      <c r="G75" s="398"/>
    </row>
    <row r="76" spans="1:7" s="3" customFormat="1" ht="18" customHeight="1" thickBot="1">
      <c r="A76" s="399" t="s">
        <v>89</v>
      </c>
      <c r="B76" s="400"/>
      <c r="C76" s="401"/>
      <c r="D76" s="343">
        <f>SUM(D67:D75)</f>
        <v>21847184297</v>
      </c>
      <c r="E76" s="343">
        <f>SUM(E67:E70)</f>
        <v>0</v>
      </c>
      <c r="F76" s="343">
        <f>SUM(F67:F75)</f>
        <v>15798017703</v>
      </c>
      <c r="G76" s="349">
        <f>SUM(G67:G70)</f>
        <v>0</v>
      </c>
    </row>
    <row r="77" spans="1:5" s="3" customFormat="1" ht="16.5" thickBot="1">
      <c r="A77" s="120"/>
      <c r="B77" s="120"/>
      <c r="D77" s="121"/>
      <c r="E77" s="121"/>
    </row>
    <row r="78" spans="1:7" ht="17.25" customHeight="1">
      <c r="A78" s="411" t="s">
        <v>236</v>
      </c>
      <c r="B78" s="412"/>
      <c r="C78" s="413"/>
      <c r="D78" s="391" t="s">
        <v>407</v>
      </c>
      <c r="E78" s="391"/>
      <c r="F78" s="391" t="s">
        <v>82</v>
      </c>
      <c r="G78" s="392"/>
    </row>
    <row r="79" spans="1:7" ht="17.25" customHeight="1">
      <c r="A79" s="116" t="s">
        <v>237</v>
      </c>
      <c r="B79" s="122"/>
      <c r="C79" s="122"/>
      <c r="D79" s="351"/>
      <c r="E79" s="351"/>
      <c r="F79" s="351"/>
      <c r="G79" s="352"/>
    </row>
    <row r="80" spans="1:7" ht="15.75">
      <c r="A80" s="95" t="s">
        <v>238</v>
      </c>
      <c r="B80" s="127"/>
      <c r="C80" s="207"/>
      <c r="D80" s="342"/>
      <c r="E80" s="342"/>
      <c r="F80" s="342"/>
      <c r="G80" s="350"/>
    </row>
    <row r="81" spans="1:7" ht="15.75">
      <c r="A81" s="95" t="s">
        <v>239</v>
      </c>
      <c r="B81" s="127"/>
      <c r="C81" s="207"/>
      <c r="D81" s="342"/>
      <c r="E81" s="342"/>
      <c r="F81" s="342"/>
      <c r="G81" s="350"/>
    </row>
    <row r="82" spans="1:7" ht="15.75">
      <c r="A82" s="107" t="s">
        <v>116</v>
      </c>
      <c r="B82" s="208"/>
      <c r="C82" s="209"/>
      <c r="D82" s="342"/>
      <c r="E82" s="342"/>
      <c r="F82" s="342"/>
      <c r="G82" s="350"/>
    </row>
    <row r="83" spans="1:7" s="3" customFormat="1" ht="18" customHeight="1" thickBot="1">
      <c r="A83" s="399" t="s">
        <v>89</v>
      </c>
      <c r="B83" s="400"/>
      <c r="C83" s="401"/>
      <c r="D83" s="343">
        <f>D79+D80</f>
        <v>0</v>
      </c>
      <c r="E83" s="343">
        <f>SUM(E79:E80)</f>
        <v>0</v>
      </c>
      <c r="F83" s="343">
        <f>F79+F80</f>
        <v>0</v>
      </c>
      <c r="G83" s="349">
        <f>SUM(G79:G80)</f>
        <v>0</v>
      </c>
    </row>
    <row r="84" spans="1:7" ht="16.5" thickBot="1">
      <c r="A84" s="119"/>
      <c r="B84" s="124"/>
      <c r="C84" s="124"/>
      <c r="D84" s="125"/>
      <c r="E84" s="4"/>
      <c r="F84" s="4"/>
      <c r="G84" s="4"/>
    </row>
    <row r="85" spans="1:7" ht="17.25" customHeight="1">
      <c r="A85" s="411" t="s">
        <v>240</v>
      </c>
      <c r="B85" s="412"/>
      <c r="C85" s="413"/>
      <c r="D85" s="391" t="s">
        <v>407</v>
      </c>
      <c r="E85" s="391"/>
      <c r="F85" s="391" t="s">
        <v>82</v>
      </c>
      <c r="G85" s="392"/>
    </row>
    <row r="86" spans="1:7" ht="17.25" customHeight="1">
      <c r="A86" s="116" t="s">
        <v>241</v>
      </c>
      <c r="B86" s="122"/>
      <c r="C86" s="126"/>
      <c r="D86" s="351"/>
      <c r="E86" s="351"/>
      <c r="F86" s="351"/>
      <c r="G86" s="352"/>
    </row>
    <row r="87" spans="1:7" ht="15.75">
      <c r="A87" s="95" t="s">
        <v>242</v>
      </c>
      <c r="B87" s="127"/>
      <c r="C87" s="127"/>
      <c r="D87" s="341">
        <v>7667004</v>
      </c>
      <c r="E87" s="341"/>
      <c r="F87" s="341">
        <v>7632364</v>
      </c>
      <c r="G87" s="346"/>
    </row>
    <row r="88" spans="1:7" ht="15.75">
      <c r="A88" s="95" t="s">
        <v>243</v>
      </c>
      <c r="B88" s="127"/>
      <c r="C88" s="127"/>
      <c r="D88" s="341"/>
      <c r="E88" s="341"/>
      <c r="F88" s="341"/>
      <c r="G88" s="346"/>
    </row>
    <row r="89" spans="1:7" ht="15.75">
      <c r="A89" s="95" t="s">
        <v>244</v>
      </c>
      <c r="B89" s="127"/>
      <c r="C89" s="127"/>
      <c r="D89" s="341"/>
      <c r="E89" s="341"/>
      <c r="F89" s="341"/>
      <c r="G89" s="346"/>
    </row>
    <row r="90" spans="1:7" ht="15.75">
      <c r="A90" s="95" t="s">
        <v>245</v>
      </c>
      <c r="B90" s="127"/>
      <c r="C90" s="127"/>
      <c r="D90" s="341"/>
      <c r="E90" s="341"/>
      <c r="F90" s="341"/>
      <c r="G90" s="346"/>
    </row>
    <row r="91" spans="1:7" ht="15.75">
      <c r="A91" s="95" t="s">
        <v>246</v>
      </c>
      <c r="B91" s="127"/>
      <c r="C91" s="127"/>
      <c r="D91" s="341"/>
      <c r="E91" s="341"/>
      <c r="F91" s="341"/>
      <c r="G91" s="346"/>
    </row>
    <row r="92" spans="1:7" ht="15.75">
      <c r="A92" s="95" t="s">
        <v>247</v>
      </c>
      <c r="B92" s="127"/>
      <c r="C92" s="127"/>
      <c r="D92" s="341"/>
      <c r="E92" s="341"/>
      <c r="F92" s="341"/>
      <c r="G92" s="346"/>
    </row>
    <row r="93" spans="1:7" ht="15.75">
      <c r="A93" s="95" t="s">
        <v>248</v>
      </c>
      <c r="B93" s="127"/>
      <c r="C93" s="127"/>
      <c r="D93" s="414">
        <v>21403310679</v>
      </c>
      <c r="E93" s="414"/>
      <c r="F93" s="397">
        <v>820317166</v>
      </c>
      <c r="G93" s="398"/>
    </row>
    <row r="94" spans="1:7" s="2" customFormat="1" ht="16.5" thickBot="1">
      <c r="A94" s="128" t="s">
        <v>89</v>
      </c>
      <c r="B94" s="129"/>
      <c r="C94" s="130"/>
      <c r="D94" s="415">
        <f>SUM(D86:E93)</f>
        <v>21410977683</v>
      </c>
      <c r="E94" s="415"/>
      <c r="F94" s="343">
        <f>SUM(F86:G93)</f>
        <v>827949530</v>
      </c>
      <c r="G94" s="349"/>
    </row>
    <row r="95" spans="1:7" ht="16.5" thickBot="1">
      <c r="A95" s="119"/>
      <c r="B95" s="124"/>
      <c r="C95" s="124"/>
      <c r="D95" s="125"/>
      <c r="E95" s="131"/>
      <c r="F95" s="4"/>
      <c r="G95" s="4"/>
    </row>
    <row r="96" spans="1:7" ht="17.25" customHeight="1">
      <c r="A96" s="411" t="s">
        <v>249</v>
      </c>
      <c r="B96" s="412"/>
      <c r="C96" s="413"/>
      <c r="D96" s="391" t="s">
        <v>407</v>
      </c>
      <c r="E96" s="391"/>
      <c r="F96" s="391" t="s">
        <v>82</v>
      </c>
      <c r="G96" s="392"/>
    </row>
    <row r="97" spans="1:7" ht="17.25" customHeight="1">
      <c r="A97" s="116" t="s">
        <v>250</v>
      </c>
      <c r="B97" s="122"/>
      <c r="C97" s="122"/>
      <c r="D97" s="351"/>
      <c r="E97" s="351"/>
      <c r="F97" s="351"/>
      <c r="G97" s="352"/>
    </row>
    <row r="98" spans="1:7" ht="17.25" customHeight="1">
      <c r="A98" s="98" t="s">
        <v>116</v>
      </c>
      <c r="B98" s="123"/>
      <c r="C98" s="123"/>
      <c r="D98" s="342"/>
      <c r="E98" s="342"/>
      <c r="F98" s="342"/>
      <c r="G98" s="350"/>
    </row>
    <row r="99" spans="1:7" s="3" customFormat="1" ht="18" customHeight="1" thickBot="1">
      <c r="A99" s="399" t="s">
        <v>89</v>
      </c>
      <c r="B99" s="400"/>
      <c r="C99" s="401"/>
      <c r="D99" s="343">
        <f>D97+D98</f>
        <v>0</v>
      </c>
      <c r="E99" s="343">
        <f>SUM(E97:E98)</f>
        <v>0</v>
      </c>
      <c r="F99" s="343">
        <f>F97+F98</f>
        <v>0</v>
      </c>
      <c r="G99" s="349">
        <f>SUM(G97:G98)</f>
        <v>0</v>
      </c>
    </row>
    <row r="100" spans="1:7" ht="16.5" thickBot="1">
      <c r="A100" s="119"/>
      <c r="B100" s="124"/>
      <c r="C100" s="124"/>
      <c r="D100" s="125"/>
      <c r="E100" s="4"/>
      <c r="F100" s="4"/>
      <c r="G100" s="4"/>
    </row>
    <row r="101" spans="1:7" ht="17.25" customHeight="1">
      <c r="A101" s="411" t="s">
        <v>251</v>
      </c>
      <c r="B101" s="412"/>
      <c r="C101" s="413"/>
      <c r="D101" s="391" t="s">
        <v>407</v>
      </c>
      <c r="E101" s="391"/>
      <c r="F101" s="391" t="s">
        <v>82</v>
      </c>
      <c r="G101" s="392"/>
    </row>
    <row r="102" spans="1:7" ht="17.25" customHeight="1">
      <c r="A102" s="116" t="s">
        <v>252</v>
      </c>
      <c r="B102" s="122"/>
      <c r="C102" s="122"/>
      <c r="D102" s="351"/>
      <c r="E102" s="351"/>
      <c r="F102" s="351"/>
      <c r="G102" s="352"/>
    </row>
    <row r="103" spans="1:7" ht="15.75">
      <c r="A103" s="95" t="s">
        <v>253</v>
      </c>
      <c r="B103" s="127"/>
      <c r="C103" s="127"/>
      <c r="D103" s="341"/>
      <c r="E103" s="341"/>
      <c r="F103" s="341"/>
      <c r="G103" s="346"/>
    </row>
    <row r="104" spans="1:7" ht="15.75">
      <c r="A104" s="95" t="s">
        <v>254</v>
      </c>
      <c r="B104" s="127"/>
      <c r="C104" s="127"/>
      <c r="D104" s="341"/>
      <c r="E104" s="341"/>
      <c r="F104" s="341"/>
      <c r="G104" s="346"/>
    </row>
    <row r="105" spans="1:7" ht="15.75">
      <c r="A105" s="95" t="s">
        <v>255</v>
      </c>
      <c r="B105" s="127"/>
      <c r="C105" s="127"/>
      <c r="D105" s="341"/>
      <c r="E105" s="341"/>
      <c r="F105" s="341"/>
      <c r="G105" s="346"/>
    </row>
    <row r="106" spans="1:7" ht="15.75">
      <c r="A106" s="95" t="s">
        <v>256</v>
      </c>
      <c r="B106" s="127"/>
      <c r="C106" s="127"/>
      <c r="D106" s="341"/>
      <c r="E106" s="341"/>
      <c r="F106" s="341"/>
      <c r="G106" s="346"/>
    </row>
    <row r="107" spans="1:7" ht="15.75">
      <c r="A107" s="95" t="s">
        <v>257</v>
      </c>
      <c r="B107" s="127"/>
      <c r="C107" s="127"/>
      <c r="D107" s="341"/>
      <c r="E107" s="341"/>
      <c r="F107" s="341"/>
      <c r="G107" s="346"/>
    </row>
    <row r="108" spans="1:7" ht="15.75">
      <c r="A108" s="95" t="s">
        <v>258</v>
      </c>
      <c r="B108" s="127"/>
      <c r="C108" s="127"/>
      <c r="D108" s="341">
        <v>1757379090</v>
      </c>
      <c r="E108" s="341"/>
      <c r="F108" s="397">
        <v>1790576615</v>
      </c>
      <c r="G108" s="398"/>
    </row>
    <row r="109" spans="1:7" s="3" customFormat="1" ht="18" customHeight="1" thickBot="1">
      <c r="A109" s="399" t="s">
        <v>89</v>
      </c>
      <c r="B109" s="400"/>
      <c r="C109" s="401"/>
      <c r="D109" s="355">
        <f>SUM(D102:E108)</f>
        <v>1757379090</v>
      </c>
      <c r="E109" s="356"/>
      <c r="F109" s="355">
        <f>SUM(F102:G108)</f>
        <v>1790576615</v>
      </c>
      <c r="G109" s="402"/>
    </row>
    <row r="110" spans="1:7" ht="15.75">
      <c r="A110" s="119"/>
      <c r="B110" s="124"/>
      <c r="C110" s="124"/>
      <c r="D110" s="124"/>
      <c r="E110" s="4"/>
      <c r="F110" s="4"/>
      <c r="G110" s="4"/>
    </row>
    <row r="111" spans="1:7" ht="17.25" customHeight="1" thickBot="1">
      <c r="A111" s="132" t="s">
        <v>259</v>
      </c>
      <c r="B111"/>
      <c r="C111"/>
      <c r="D111"/>
      <c r="E111"/>
      <c r="F111"/>
      <c r="G111"/>
    </row>
    <row r="112" spans="1:7" ht="17.25" customHeight="1">
      <c r="A112" s="403" t="s">
        <v>260</v>
      </c>
      <c r="B112" s="405" t="s">
        <v>261</v>
      </c>
      <c r="C112" s="406"/>
      <c r="D112" s="407"/>
      <c r="E112" s="408" t="s">
        <v>262</v>
      </c>
      <c r="F112" s="409"/>
      <c r="G112" s="410"/>
    </row>
    <row r="113" spans="1:7" ht="16.5" thickBot="1">
      <c r="A113" s="404"/>
      <c r="B113" s="133" t="s">
        <v>263</v>
      </c>
      <c r="C113" s="133" t="s">
        <v>264</v>
      </c>
      <c r="D113" s="133" t="s">
        <v>265</v>
      </c>
      <c r="E113" s="133" t="s">
        <v>263</v>
      </c>
      <c r="F113" s="133" t="s">
        <v>264</v>
      </c>
      <c r="G113" s="134" t="s">
        <v>265</v>
      </c>
    </row>
    <row r="114" spans="1:7" ht="15.75">
      <c r="A114" s="135" t="s">
        <v>266</v>
      </c>
      <c r="B114" s="136"/>
      <c r="C114" s="136"/>
      <c r="D114" s="137"/>
      <c r="E114" s="137"/>
      <c r="F114" s="137"/>
      <c r="G114" s="138"/>
    </row>
    <row r="115" spans="1:7" s="3" customFormat="1" ht="15.75">
      <c r="A115" s="139" t="s">
        <v>267</v>
      </c>
      <c r="B115" s="140"/>
      <c r="C115" s="86"/>
      <c r="D115" s="141"/>
      <c r="E115" s="141"/>
      <c r="F115" s="141"/>
      <c r="G115" s="142"/>
    </row>
    <row r="116" spans="1:7" ht="16.5" thickBot="1">
      <c r="A116" s="143" t="s">
        <v>268</v>
      </c>
      <c r="B116" s="144"/>
      <c r="C116" s="144"/>
      <c r="D116" s="145"/>
      <c r="E116" s="145"/>
      <c r="F116" s="145"/>
      <c r="G116" s="146"/>
    </row>
    <row r="117" spans="1:7" ht="15.75">
      <c r="A117" s="147"/>
      <c r="B117" s="124"/>
      <c r="C117" s="124"/>
      <c r="D117"/>
      <c r="E117"/>
      <c r="F117"/>
      <c r="G117"/>
    </row>
    <row r="118" spans="1:7" ht="16.5" thickBot="1">
      <c r="A118" s="195" t="s">
        <v>269</v>
      </c>
      <c r="B118" s="196"/>
      <c r="C118" s="196"/>
      <c r="D118" s="197"/>
      <c r="E118" s="197"/>
      <c r="F118" s="197"/>
      <c r="G118" s="197"/>
    </row>
    <row r="119" spans="1:7" ht="17.25" customHeight="1">
      <c r="A119" s="388" t="s">
        <v>270</v>
      </c>
      <c r="B119" s="389"/>
      <c r="C119" s="390"/>
      <c r="D119" s="391" t="s">
        <v>407</v>
      </c>
      <c r="E119" s="391"/>
      <c r="F119" s="391" t="s">
        <v>82</v>
      </c>
      <c r="G119" s="392"/>
    </row>
    <row r="120" spans="1:7" ht="15.75">
      <c r="A120" s="116" t="s">
        <v>271</v>
      </c>
      <c r="B120" s="122"/>
      <c r="C120" s="122"/>
      <c r="D120" s="351"/>
      <c r="E120" s="351"/>
      <c r="F120" s="351"/>
      <c r="G120" s="352"/>
    </row>
    <row r="121" spans="1:7" ht="15.75">
      <c r="A121" s="95" t="s">
        <v>272</v>
      </c>
      <c r="B121" s="127"/>
      <c r="C121" s="127"/>
      <c r="D121" s="341"/>
      <c r="E121" s="341"/>
      <c r="F121" s="341"/>
      <c r="G121" s="346"/>
    </row>
    <row r="122" spans="1:7" ht="15.75">
      <c r="A122" s="95" t="s">
        <v>273</v>
      </c>
      <c r="B122" s="127"/>
      <c r="C122" s="148"/>
      <c r="D122" s="341"/>
      <c r="E122" s="341"/>
      <c r="F122" s="341"/>
      <c r="G122" s="346"/>
    </row>
    <row r="123" spans="1:7" ht="15.75">
      <c r="A123" s="95" t="s">
        <v>274</v>
      </c>
      <c r="B123" s="127"/>
      <c r="C123" s="127"/>
      <c r="D123" s="341"/>
      <c r="E123" s="341"/>
      <c r="F123" s="341"/>
      <c r="G123" s="346"/>
    </row>
    <row r="124" spans="1:7" ht="15.75">
      <c r="A124" s="95" t="s">
        <v>275</v>
      </c>
      <c r="B124" s="127"/>
      <c r="C124" s="127"/>
      <c r="D124" s="341"/>
      <c r="E124" s="341"/>
      <c r="F124" s="341"/>
      <c r="G124" s="346"/>
    </row>
    <row r="125" spans="1:7" ht="15.75">
      <c r="A125" s="95" t="s">
        <v>276</v>
      </c>
      <c r="B125" s="127"/>
      <c r="C125" s="127"/>
      <c r="D125" s="341"/>
      <c r="E125" s="341"/>
      <c r="F125" s="341"/>
      <c r="G125" s="346"/>
    </row>
    <row r="126" spans="1:7" s="3" customFormat="1" ht="15.75">
      <c r="A126" s="149" t="s">
        <v>277</v>
      </c>
      <c r="B126" s="150"/>
      <c r="C126" s="151"/>
      <c r="D126" s="341"/>
      <c r="E126" s="341"/>
      <c r="F126" s="341"/>
      <c r="G126" s="346"/>
    </row>
    <row r="127" spans="1:7" ht="16.5" thickBot="1">
      <c r="A127" s="152" t="s">
        <v>324</v>
      </c>
      <c r="B127" s="153"/>
      <c r="C127" s="153"/>
      <c r="D127" s="395"/>
      <c r="E127" s="395"/>
      <c r="F127" s="395"/>
      <c r="G127" s="396"/>
    </row>
    <row r="128" spans="1:7" ht="16.5" thickBot="1">
      <c r="A128" s="111"/>
      <c r="B128" s="125"/>
      <c r="C128" s="125"/>
      <c r="D128" s="125"/>
      <c r="E128" s="131"/>
      <c r="F128" s="131"/>
      <c r="G128" s="131"/>
    </row>
    <row r="129" spans="1:7" ht="15.75">
      <c r="A129" s="388" t="s">
        <v>325</v>
      </c>
      <c r="B129" s="389"/>
      <c r="C129" s="390"/>
      <c r="D129" s="391" t="s">
        <v>407</v>
      </c>
      <c r="E129" s="391"/>
      <c r="F129" s="391" t="s">
        <v>82</v>
      </c>
      <c r="G129" s="392"/>
    </row>
    <row r="130" spans="1:7" ht="15.75">
      <c r="A130" s="154" t="s">
        <v>327</v>
      </c>
      <c r="B130" s="155"/>
      <c r="C130" s="155"/>
      <c r="D130" s="393"/>
      <c r="E130" s="393"/>
      <c r="F130" s="393"/>
      <c r="G130" s="394"/>
    </row>
    <row r="131" spans="1:7" s="3" customFormat="1" ht="15.75">
      <c r="A131" s="149" t="s">
        <v>328</v>
      </c>
      <c r="B131" s="156"/>
      <c r="C131" s="156"/>
      <c r="D131" s="386"/>
      <c r="E131" s="386"/>
      <c r="F131" s="386"/>
      <c r="G131" s="387"/>
    </row>
    <row r="132" spans="1:7" ht="15.75">
      <c r="A132" s="157" t="s">
        <v>329</v>
      </c>
      <c r="B132" s="96"/>
      <c r="C132" s="96"/>
      <c r="D132" s="386"/>
      <c r="E132" s="386"/>
      <c r="F132" s="386"/>
      <c r="G132" s="387"/>
    </row>
    <row r="133" spans="1:7" ht="15.75">
      <c r="A133" s="149" t="s">
        <v>330</v>
      </c>
      <c r="B133" s="158"/>
      <c r="C133" s="158"/>
      <c r="D133" s="386"/>
      <c r="E133" s="386"/>
      <c r="F133" s="386"/>
      <c r="G133" s="387"/>
    </row>
    <row r="134" spans="1:7" ht="15.75">
      <c r="A134" s="149" t="s">
        <v>331</v>
      </c>
      <c r="B134" s="158"/>
      <c r="C134" s="158"/>
      <c r="D134" s="386"/>
      <c r="E134" s="386"/>
      <c r="F134" s="386"/>
      <c r="G134" s="387"/>
    </row>
    <row r="135" spans="1:7" ht="16.5" thickBot="1">
      <c r="A135" s="152"/>
      <c r="B135" s="159"/>
      <c r="C135" s="159"/>
      <c r="D135" s="384"/>
      <c r="E135" s="384"/>
      <c r="F135" s="384"/>
      <c r="G135" s="385"/>
    </row>
    <row r="136" spans="1:7" ht="15.75">
      <c r="A136" s="147"/>
      <c r="B136" s="32"/>
      <c r="C136" s="32"/>
      <c r="D136" s="32"/>
      <c r="E136" s="32"/>
      <c r="F136" s="32"/>
      <c r="G136" s="32"/>
    </row>
    <row r="137" spans="1:7" ht="15.75">
      <c r="A137" s="147" t="s">
        <v>332</v>
      </c>
      <c r="B137" s="32"/>
      <c r="C137" s="32"/>
      <c r="D137" s="32"/>
      <c r="E137" s="32"/>
      <c r="F137" s="32"/>
      <c r="G137" s="32"/>
    </row>
    <row r="138" spans="1:7" ht="15.75">
      <c r="A138" s="147"/>
      <c r="B138" s="32"/>
      <c r="C138" s="32"/>
      <c r="D138" s="32"/>
      <c r="E138" s="32"/>
      <c r="F138" s="32"/>
      <c r="G138" s="32"/>
    </row>
    <row r="139" spans="1:7" ht="15.75">
      <c r="A139" s="147"/>
      <c r="B139" s="32"/>
      <c r="C139" s="32"/>
      <c r="D139" s="32"/>
      <c r="E139" s="32"/>
      <c r="F139" s="32"/>
      <c r="G139" s="32"/>
    </row>
    <row r="140" spans="2:7" ht="15.75">
      <c r="B140" s="4"/>
      <c r="C140" s="4"/>
      <c r="D140" s="4"/>
      <c r="E140" s="4"/>
      <c r="F140" s="4"/>
      <c r="G140" s="4"/>
    </row>
    <row r="141" spans="2:7" ht="15.75">
      <c r="B141" s="4"/>
      <c r="C141" s="4"/>
      <c r="D141" s="4"/>
      <c r="E141" s="4"/>
      <c r="F141" s="4"/>
      <c r="G141" s="4"/>
    </row>
    <row r="142" spans="2:7" ht="15.75">
      <c r="B142" s="4"/>
      <c r="C142" s="4"/>
      <c r="D142" s="4"/>
      <c r="E142" s="4"/>
      <c r="F142" s="4"/>
      <c r="G142" s="4"/>
    </row>
    <row r="143" spans="2:7" ht="15.75">
      <c r="B143" s="4"/>
      <c r="C143" s="4"/>
      <c r="D143" s="4"/>
      <c r="E143" s="4"/>
      <c r="F143" s="4"/>
      <c r="G143" s="4"/>
    </row>
    <row r="144" spans="2:7" ht="15.75">
      <c r="B144" s="4"/>
      <c r="C144" s="4"/>
      <c r="D144" s="4"/>
      <c r="E144" s="4"/>
      <c r="F144" s="4"/>
      <c r="G144" s="4"/>
    </row>
    <row r="145" spans="2:7" ht="15.75">
      <c r="B145" s="4"/>
      <c r="C145" s="4"/>
      <c r="D145" s="4"/>
      <c r="E145" s="4"/>
      <c r="F145" s="4"/>
      <c r="G145" s="4"/>
    </row>
    <row r="146" spans="2:7" ht="15.75">
      <c r="B146" s="4"/>
      <c r="C146" s="4"/>
      <c r="D146" s="4"/>
      <c r="E146" s="4"/>
      <c r="F146" s="4"/>
      <c r="G146" s="4"/>
    </row>
    <row r="147" spans="2:7" ht="15.75">
      <c r="B147" s="4"/>
      <c r="C147" s="4"/>
      <c r="D147" s="4"/>
      <c r="E147" s="4"/>
      <c r="F147" s="4"/>
      <c r="G147" s="4"/>
    </row>
    <row r="148" spans="2:7" ht="15.75">
      <c r="B148" s="4"/>
      <c r="C148" s="4"/>
      <c r="D148" s="4"/>
      <c r="E148" s="4"/>
      <c r="F148" s="4"/>
      <c r="G148" s="4"/>
    </row>
    <row r="149" spans="2:7" ht="15.75">
      <c r="B149" s="4"/>
      <c r="C149" s="4"/>
      <c r="D149" s="4"/>
      <c r="E149" s="4"/>
      <c r="F149" s="4"/>
      <c r="G149" s="4"/>
    </row>
    <row r="150" spans="2:7" ht="15.75">
      <c r="B150" s="4"/>
      <c r="C150" s="4"/>
      <c r="D150" s="4"/>
      <c r="E150" s="4"/>
      <c r="F150" s="4"/>
      <c r="G150" s="4"/>
    </row>
    <row r="151" spans="2:7" ht="15.75">
      <c r="B151" s="4"/>
      <c r="C151" s="4"/>
      <c r="D151" s="4"/>
      <c r="E151" s="4"/>
      <c r="F151" s="4"/>
      <c r="G151" s="4"/>
    </row>
    <row r="152" spans="2:7" ht="15.75">
      <c r="B152" s="4"/>
      <c r="C152" s="4"/>
      <c r="D152" s="4"/>
      <c r="E152" s="4"/>
      <c r="F152" s="4"/>
      <c r="G152" s="4"/>
    </row>
    <row r="153" spans="2:7" ht="15.75">
      <c r="B153" s="4"/>
      <c r="C153" s="4"/>
      <c r="D153" s="4"/>
      <c r="E153" s="4"/>
      <c r="F153" s="4"/>
      <c r="G153" s="4"/>
    </row>
  </sheetData>
  <sheetProtection/>
  <mergeCells count="206">
    <mergeCell ref="D2:E2"/>
    <mergeCell ref="F2:G2"/>
    <mergeCell ref="D3:E3"/>
    <mergeCell ref="F3:G3"/>
    <mergeCell ref="D4:E4"/>
    <mergeCell ref="F4:G4"/>
    <mergeCell ref="D6:E6"/>
    <mergeCell ref="F6:G6"/>
    <mergeCell ref="D5:E5"/>
    <mergeCell ref="F5:G5"/>
    <mergeCell ref="D7:E7"/>
    <mergeCell ref="F7:G7"/>
    <mergeCell ref="D8:E8"/>
    <mergeCell ref="F8:G8"/>
    <mergeCell ref="D9:E9"/>
    <mergeCell ref="F9:G9"/>
    <mergeCell ref="D12:E13"/>
    <mergeCell ref="F12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A32:C32"/>
    <mergeCell ref="D32:E32"/>
    <mergeCell ref="F32:G32"/>
    <mergeCell ref="D52:E52"/>
    <mergeCell ref="F52:G52"/>
    <mergeCell ref="A53:C53"/>
    <mergeCell ref="D53:E53"/>
    <mergeCell ref="F53:G53"/>
    <mergeCell ref="A33:C3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A59:C59"/>
    <mergeCell ref="D59:E59"/>
    <mergeCell ref="F59:G59"/>
    <mergeCell ref="A61:C61"/>
    <mergeCell ref="D61:E61"/>
    <mergeCell ref="F61:G61"/>
    <mergeCell ref="D62:E62"/>
    <mergeCell ref="F62:G62"/>
    <mergeCell ref="D63:E63"/>
    <mergeCell ref="F63:G63"/>
    <mergeCell ref="A64:C64"/>
    <mergeCell ref="D64:E64"/>
    <mergeCell ref="F64:G64"/>
    <mergeCell ref="A66:C66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A76:C76"/>
    <mergeCell ref="D76:E76"/>
    <mergeCell ref="F76:G76"/>
    <mergeCell ref="A78:C78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A83:C83"/>
    <mergeCell ref="D83:E83"/>
    <mergeCell ref="F83:G83"/>
    <mergeCell ref="A85:C85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94:E94"/>
    <mergeCell ref="F94:G94"/>
    <mergeCell ref="A96:C96"/>
    <mergeCell ref="D96:E96"/>
    <mergeCell ref="F96:G96"/>
    <mergeCell ref="D97:E97"/>
    <mergeCell ref="F97:G97"/>
    <mergeCell ref="D98:E98"/>
    <mergeCell ref="F98:G98"/>
    <mergeCell ref="A99:C99"/>
    <mergeCell ref="D99:E99"/>
    <mergeCell ref="F99:G99"/>
    <mergeCell ref="A101:C101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A109:C109"/>
    <mergeCell ref="D109:E109"/>
    <mergeCell ref="F109:G109"/>
    <mergeCell ref="A112:A113"/>
    <mergeCell ref="B112:D112"/>
    <mergeCell ref="E112:G112"/>
    <mergeCell ref="A119:C119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F132:G132"/>
    <mergeCell ref="A129:C129"/>
    <mergeCell ref="D129:E129"/>
    <mergeCell ref="F129:G129"/>
    <mergeCell ref="D130:E130"/>
    <mergeCell ref="F130:G130"/>
    <mergeCell ref="D131:E131"/>
    <mergeCell ref="F131:G131"/>
    <mergeCell ref="D132:E132"/>
    <mergeCell ref="D135:E135"/>
    <mergeCell ref="F135:G135"/>
    <mergeCell ref="D133:E133"/>
    <mergeCell ref="F133:G133"/>
    <mergeCell ref="D134:E134"/>
    <mergeCell ref="F134:G134"/>
  </mergeCells>
  <printOptions/>
  <pageMargins left="0.89" right="0.24" top="0.45" bottom="0.39" header="0.2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C13">
      <selection activeCell="D27" sqref="D27"/>
    </sheetView>
  </sheetViews>
  <sheetFormatPr defaultColWidth="9.00390625" defaultRowHeight="12.75"/>
  <cols>
    <col min="1" max="1" width="19.25390625" style="1" customWidth="1"/>
    <col min="2" max="2" width="15.125" style="1" customWidth="1"/>
    <col min="3" max="3" width="15.375" style="1" customWidth="1"/>
    <col min="4" max="4" width="15.125" style="1" customWidth="1"/>
    <col min="5" max="5" width="13.625" style="1" customWidth="1"/>
    <col min="6" max="6" width="10.75390625" style="1" customWidth="1"/>
    <col min="7" max="7" width="12.25390625" style="1" customWidth="1"/>
    <col min="8" max="8" width="15.75390625" style="1" customWidth="1"/>
    <col min="9" max="9" width="13.875" style="1" customWidth="1"/>
    <col min="10" max="10" width="11.875" style="1" customWidth="1"/>
    <col min="11" max="11" width="16.125" style="1" customWidth="1"/>
    <col min="12" max="16384" width="9.125" style="1" customWidth="1"/>
  </cols>
  <sheetData>
    <row r="1" s="3" customFormat="1" ht="15.75">
      <c r="A1" s="3" t="s">
        <v>333</v>
      </c>
    </row>
    <row r="2" ht="16.5" thickBot="1">
      <c r="A2" s="1" t="s">
        <v>334</v>
      </c>
    </row>
    <row r="3" spans="1:11" ht="15.75">
      <c r="A3" s="201"/>
      <c r="B3" s="187" t="s">
        <v>335</v>
      </c>
      <c r="C3" s="187" t="s">
        <v>336</v>
      </c>
      <c r="D3" s="187" t="s">
        <v>398</v>
      </c>
      <c r="E3" s="187" t="s">
        <v>337</v>
      </c>
      <c r="F3" s="187" t="s">
        <v>338</v>
      </c>
      <c r="G3" s="187" t="s">
        <v>339</v>
      </c>
      <c r="H3" s="187" t="s">
        <v>372</v>
      </c>
      <c r="I3" s="187" t="s">
        <v>374</v>
      </c>
      <c r="J3" s="187" t="s">
        <v>340</v>
      </c>
      <c r="K3" s="188"/>
    </row>
    <row r="4" spans="1:11" ht="15.75">
      <c r="A4" s="202" t="s">
        <v>379</v>
      </c>
      <c r="B4" s="203" t="s">
        <v>341</v>
      </c>
      <c r="C4" s="203" t="s">
        <v>342</v>
      </c>
      <c r="D4" s="203" t="s">
        <v>399</v>
      </c>
      <c r="E4" s="203" t="s">
        <v>343</v>
      </c>
      <c r="F4" s="203" t="s">
        <v>344</v>
      </c>
      <c r="G4" s="203" t="s">
        <v>345</v>
      </c>
      <c r="H4" s="203" t="s">
        <v>373</v>
      </c>
      <c r="I4" s="203" t="s">
        <v>375</v>
      </c>
      <c r="J4" s="203" t="s">
        <v>346</v>
      </c>
      <c r="K4" s="200" t="s">
        <v>89</v>
      </c>
    </row>
    <row r="5" spans="1:11" ht="15.75">
      <c r="A5" s="204"/>
      <c r="B5" s="203"/>
      <c r="C5" s="203" t="s">
        <v>347</v>
      </c>
      <c r="D5" s="203"/>
      <c r="E5" s="203"/>
      <c r="F5" s="203" t="s">
        <v>348</v>
      </c>
      <c r="G5" s="203"/>
      <c r="H5" s="203"/>
      <c r="I5" s="203"/>
      <c r="J5" s="203" t="s">
        <v>349</v>
      </c>
      <c r="K5" s="200"/>
    </row>
    <row r="6" spans="1:11" ht="15.75">
      <c r="A6" s="160" t="s">
        <v>350</v>
      </c>
      <c r="B6" s="161">
        <v>1</v>
      </c>
      <c r="C6" s="161">
        <v>2</v>
      </c>
      <c r="D6" s="161">
        <v>3</v>
      </c>
      <c r="E6" s="161">
        <v>4</v>
      </c>
      <c r="F6" s="161">
        <v>5</v>
      </c>
      <c r="G6" s="161">
        <v>6</v>
      </c>
      <c r="H6" s="161">
        <v>7</v>
      </c>
      <c r="I6" s="161">
        <v>8</v>
      </c>
      <c r="J6" s="161">
        <v>9</v>
      </c>
      <c r="K6" s="162">
        <v>10</v>
      </c>
    </row>
    <row r="7" spans="1:11" s="3" customFormat="1" ht="15.75">
      <c r="A7" s="79" t="s">
        <v>182</v>
      </c>
      <c r="B7" s="205">
        <v>100996700000</v>
      </c>
      <c r="C7" s="205">
        <v>108601176000</v>
      </c>
      <c r="D7" s="205">
        <v>37413240709</v>
      </c>
      <c r="E7" s="205">
        <v>-1298220000</v>
      </c>
      <c r="F7" s="205">
        <v>0</v>
      </c>
      <c r="G7" s="205">
        <v>0</v>
      </c>
      <c r="H7" s="205">
        <v>27383008693</v>
      </c>
      <c r="I7" s="205">
        <v>5820231098</v>
      </c>
      <c r="J7" s="205">
        <v>0</v>
      </c>
      <c r="K7" s="163">
        <v>278916136500</v>
      </c>
    </row>
    <row r="8" spans="1:11" ht="15.75">
      <c r="A8" s="81" t="s">
        <v>351</v>
      </c>
      <c r="B8" s="5"/>
      <c r="C8" s="5"/>
      <c r="D8" s="5"/>
      <c r="E8" s="5"/>
      <c r="F8" s="5"/>
      <c r="G8" s="5"/>
      <c r="H8" s="5"/>
      <c r="I8" s="5"/>
      <c r="J8" s="5"/>
      <c r="K8" s="163"/>
    </row>
    <row r="9" spans="1:11" ht="15.75">
      <c r="A9" s="81" t="s">
        <v>352</v>
      </c>
      <c r="B9" s="5"/>
      <c r="C9" s="5"/>
      <c r="D9" s="5"/>
      <c r="E9" s="5"/>
      <c r="F9" s="5"/>
      <c r="G9" s="5"/>
      <c r="H9" s="5"/>
      <c r="I9" s="5"/>
      <c r="J9" s="5"/>
      <c r="K9" s="163">
        <f>SUM(B9:J9)</f>
        <v>0</v>
      </c>
    </row>
    <row r="10" spans="1:11" ht="15.75">
      <c r="A10" s="81" t="s">
        <v>353</v>
      </c>
      <c r="B10" s="5"/>
      <c r="C10" s="5"/>
      <c r="D10" s="5">
        <v>67901403159</v>
      </c>
      <c r="E10" s="5"/>
      <c r="F10" s="5"/>
      <c r="G10" s="5"/>
      <c r="H10" s="5"/>
      <c r="I10" s="5"/>
      <c r="J10" s="5"/>
      <c r="K10" s="163">
        <f aca="true" t="shared" si="0" ref="K10:K15">SUM(B10:J10)</f>
        <v>67901403159</v>
      </c>
    </row>
    <row r="11" spans="1:11" ht="15.75">
      <c r="A11" s="81" t="s">
        <v>145</v>
      </c>
      <c r="B11" s="5"/>
      <c r="C11" s="5"/>
      <c r="D11" s="5"/>
      <c r="E11" s="5"/>
      <c r="F11" s="5"/>
      <c r="G11" s="5"/>
      <c r="H11" s="5">
        <v>8968459560</v>
      </c>
      <c r="I11" s="5">
        <v>1870662035</v>
      </c>
      <c r="J11" s="5"/>
      <c r="K11" s="163">
        <f t="shared" si="0"/>
        <v>10839121595</v>
      </c>
    </row>
    <row r="12" spans="1:11" ht="15.75">
      <c r="A12" s="81" t="s">
        <v>354</v>
      </c>
      <c r="B12" s="5"/>
      <c r="C12" s="5"/>
      <c r="D12" s="5"/>
      <c r="E12" s="5"/>
      <c r="F12" s="5"/>
      <c r="G12" s="5"/>
      <c r="H12" s="5"/>
      <c r="I12" s="5"/>
      <c r="J12" s="5"/>
      <c r="K12" s="163">
        <f t="shared" si="0"/>
        <v>0</v>
      </c>
    </row>
    <row r="13" spans="1:11" ht="15.75">
      <c r="A13" s="81" t="s">
        <v>355</v>
      </c>
      <c r="B13" s="5"/>
      <c r="C13" s="5"/>
      <c r="D13" s="5"/>
      <c r="E13" s="5"/>
      <c r="F13" s="5"/>
      <c r="G13" s="5"/>
      <c r="H13" s="5"/>
      <c r="I13" s="5"/>
      <c r="J13" s="5"/>
      <c r="K13" s="163">
        <f t="shared" si="0"/>
        <v>0</v>
      </c>
    </row>
    <row r="14" spans="1:11" ht="15.75">
      <c r="A14" s="81" t="s">
        <v>356</v>
      </c>
      <c r="B14" s="5"/>
      <c r="C14" s="5"/>
      <c r="D14" s="5"/>
      <c r="E14" s="5"/>
      <c r="F14" s="5"/>
      <c r="G14" s="5"/>
      <c r="H14" s="5"/>
      <c r="I14" s="5"/>
      <c r="J14" s="5"/>
      <c r="K14" s="163">
        <f t="shared" si="0"/>
        <v>0</v>
      </c>
    </row>
    <row r="15" spans="1:11" ht="15.75">
      <c r="A15" s="81" t="s">
        <v>148</v>
      </c>
      <c r="B15" s="5"/>
      <c r="C15" s="5"/>
      <c r="D15" s="5">
        <v>37413240709</v>
      </c>
      <c r="E15" s="5"/>
      <c r="F15" s="5"/>
      <c r="G15" s="5"/>
      <c r="H15" s="5"/>
      <c r="I15" s="5"/>
      <c r="J15" s="5"/>
      <c r="K15" s="163">
        <f t="shared" si="0"/>
        <v>37413240709</v>
      </c>
    </row>
    <row r="16" spans="1:11" s="3" customFormat="1" ht="15.75">
      <c r="A16" s="82" t="s">
        <v>357</v>
      </c>
      <c r="B16" s="86">
        <f>B7+B9+B10+B11-B12-B14-B15</f>
        <v>100996700000</v>
      </c>
      <c r="C16" s="86">
        <f aca="true" t="shared" si="1" ref="C16:J16">C7+C9+C10+C11-C12-C14-C15</f>
        <v>108601176000</v>
      </c>
      <c r="D16" s="86">
        <f t="shared" si="1"/>
        <v>67901403159</v>
      </c>
      <c r="E16" s="86">
        <f t="shared" si="1"/>
        <v>-1298220000</v>
      </c>
      <c r="F16" s="86">
        <f t="shared" si="1"/>
        <v>0</v>
      </c>
      <c r="G16" s="86">
        <f t="shared" si="1"/>
        <v>0</v>
      </c>
      <c r="H16" s="86">
        <f t="shared" si="1"/>
        <v>36351468253</v>
      </c>
      <c r="I16" s="86">
        <f t="shared" si="1"/>
        <v>7690893133</v>
      </c>
      <c r="J16" s="86">
        <f t="shared" si="1"/>
        <v>0</v>
      </c>
      <c r="K16" s="86">
        <f>K7+K9+K10+K11-K12-K14-K15</f>
        <v>320243420545</v>
      </c>
    </row>
    <row r="17" spans="1:11" s="3" customFormat="1" ht="15.75">
      <c r="A17" s="82" t="s">
        <v>358</v>
      </c>
      <c r="B17" s="86">
        <f>B16</f>
        <v>100996700000</v>
      </c>
      <c r="C17" s="86">
        <f aca="true" t="shared" si="2" ref="C17:K17">C16</f>
        <v>108601176000</v>
      </c>
      <c r="D17" s="86">
        <f t="shared" si="2"/>
        <v>67901403159</v>
      </c>
      <c r="E17" s="86">
        <f t="shared" si="2"/>
        <v>-1298220000</v>
      </c>
      <c r="F17" s="86">
        <f t="shared" si="2"/>
        <v>0</v>
      </c>
      <c r="G17" s="86">
        <f t="shared" si="2"/>
        <v>0</v>
      </c>
      <c r="H17" s="86">
        <f t="shared" si="2"/>
        <v>36351468253</v>
      </c>
      <c r="I17" s="86">
        <f t="shared" si="2"/>
        <v>7690893133</v>
      </c>
      <c r="J17" s="86">
        <f t="shared" si="2"/>
        <v>0</v>
      </c>
      <c r="K17" s="164">
        <f t="shared" si="2"/>
        <v>320243420545</v>
      </c>
    </row>
    <row r="18" spans="1:11" ht="15.75">
      <c r="A18" s="81" t="s">
        <v>359</v>
      </c>
      <c r="B18" s="5"/>
      <c r="C18" s="5"/>
      <c r="D18" s="5"/>
      <c r="E18" s="5"/>
      <c r="F18" s="5"/>
      <c r="G18" s="5"/>
      <c r="H18" s="5"/>
      <c r="I18" s="5"/>
      <c r="J18" s="5"/>
      <c r="K18" s="6">
        <f>SUM(B18:J18)</f>
        <v>0</v>
      </c>
    </row>
    <row r="19" spans="1:11" ht="15.75">
      <c r="A19" s="81" t="s">
        <v>360</v>
      </c>
      <c r="B19" s="5"/>
      <c r="C19" s="5"/>
      <c r="D19" s="5"/>
      <c r="E19" s="5"/>
      <c r="F19" s="5"/>
      <c r="G19" s="5"/>
      <c r="H19" s="5"/>
      <c r="I19" s="5"/>
      <c r="J19" s="5"/>
      <c r="K19" s="6">
        <f aca="true" t="shared" si="3" ref="K19:K26">SUM(B19:J19)</f>
        <v>0</v>
      </c>
    </row>
    <row r="20" spans="1:11" ht="15.75">
      <c r="A20" s="81" t="s">
        <v>361</v>
      </c>
      <c r="B20" s="5"/>
      <c r="C20" s="5"/>
      <c r="D20" s="5"/>
      <c r="E20" s="5"/>
      <c r="F20" s="5"/>
      <c r="G20" s="5"/>
      <c r="H20" s="5"/>
      <c r="I20" s="5"/>
      <c r="J20" s="5"/>
      <c r="K20" s="6">
        <f t="shared" si="3"/>
        <v>0</v>
      </c>
    </row>
    <row r="21" spans="1:11" ht="15.75">
      <c r="A21" s="81" t="s">
        <v>362</v>
      </c>
      <c r="B21" s="5"/>
      <c r="C21" s="5"/>
      <c r="D21" s="17">
        <v>34675131215</v>
      </c>
      <c r="E21" s="222"/>
      <c r="F21" s="5"/>
      <c r="G21" s="5"/>
      <c r="H21" s="5"/>
      <c r="I21" s="5"/>
      <c r="J21" s="5"/>
      <c r="K21" s="6">
        <f t="shared" si="3"/>
        <v>34675131215</v>
      </c>
    </row>
    <row r="22" spans="1:11" ht="15.75">
      <c r="A22" s="81" t="s">
        <v>145</v>
      </c>
      <c r="B22" s="5"/>
      <c r="C22" s="5"/>
      <c r="D22" s="5"/>
      <c r="E22" s="5"/>
      <c r="F22" s="5"/>
      <c r="G22" s="5"/>
      <c r="H22" s="5">
        <v>23937367938</v>
      </c>
      <c r="I22" s="5">
        <v>3395070158</v>
      </c>
      <c r="J22" s="5"/>
      <c r="K22" s="6">
        <f t="shared" si="3"/>
        <v>27332438096</v>
      </c>
    </row>
    <row r="23" spans="1:11" ht="15.75">
      <c r="A23" s="165" t="s">
        <v>363</v>
      </c>
      <c r="B23" s="59"/>
      <c r="C23" s="59"/>
      <c r="D23" s="59"/>
      <c r="E23" s="59"/>
      <c r="F23" s="59"/>
      <c r="G23" s="59"/>
      <c r="H23" s="59"/>
      <c r="I23" s="59"/>
      <c r="J23" s="59"/>
      <c r="K23" s="6">
        <f t="shared" si="3"/>
        <v>0</v>
      </c>
    </row>
    <row r="24" spans="1:11" ht="15.75">
      <c r="A24" s="165" t="s">
        <v>364</v>
      </c>
      <c r="B24" s="59"/>
      <c r="C24" s="59"/>
      <c r="D24" s="59"/>
      <c r="E24" s="59"/>
      <c r="F24" s="59"/>
      <c r="G24" s="59"/>
      <c r="H24" s="59"/>
      <c r="I24" s="59"/>
      <c r="J24" s="59"/>
      <c r="K24" s="6">
        <f t="shared" si="3"/>
        <v>0</v>
      </c>
    </row>
    <row r="25" spans="1:11" ht="15.75">
      <c r="A25" s="165" t="s">
        <v>365</v>
      </c>
      <c r="B25" s="59"/>
      <c r="C25" s="59"/>
      <c r="D25" s="59"/>
      <c r="E25" s="59"/>
      <c r="F25" s="59"/>
      <c r="G25" s="59"/>
      <c r="H25" s="59"/>
      <c r="I25" s="59"/>
      <c r="J25" s="59"/>
      <c r="K25" s="6">
        <f t="shared" si="3"/>
        <v>0</v>
      </c>
    </row>
    <row r="26" spans="1:11" ht="15.75">
      <c r="A26" s="165" t="s">
        <v>148</v>
      </c>
      <c r="B26" s="59"/>
      <c r="C26" s="59"/>
      <c r="D26" s="59">
        <v>67901403159</v>
      </c>
      <c r="E26" s="59"/>
      <c r="F26" s="59"/>
      <c r="G26" s="59"/>
      <c r="H26" s="59"/>
      <c r="I26" s="59"/>
      <c r="J26" s="59"/>
      <c r="K26" s="6">
        <f t="shared" si="3"/>
        <v>67901403159</v>
      </c>
    </row>
    <row r="27" spans="1:11" s="3" customFormat="1" ht="16.5" thickBot="1">
      <c r="A27" s="166" t="s">
        <v>366</v>
      </c>
      <c r="B27" s="167">
        <f>B17+B19+B21+B22+B20</f>
        <v>100996700000</v>
      </c>
      <c r="C27" s="167">
        <f aca="true" t="shared" si="4" ref="C27:H27">C17+C19+C21+C22-C23-C25-C26</f>
        <v>108601176000</v>
      </c>
      <c r="D27" s="167">
        <f>D17+D19+D21+D22-D23-D25-D26</f>
        <v>34675131215</v>
      </c>
      <c r="E27" s="167">
        <f t="shared" si="4"/>
        <v>-1298220000</v>
      </c>
      <c r="F27" s="167">
        <f t="shared" si="4"/>
        <v>0</v>
      </c>
      <c r="G27" s="167">
        <f t="shared" si="4"/>
        <v>0</v>
      </c>
      <c r="H27" s="167">
        <f t="shared" si="4"/>
        <v>60288836191</v>
      </c>
      <c r="I27" s="167">
        <f>I17+I20+I26+I22</f>
        <v>11085963291</v>
      </c>
      <c r="J27" s="167">
        <f>J17+J19+J21+J22-J23-J25-J26</f>
        <v>0</v>
      </c>
      <c r="K27" s="168">
        <f>K17+K19+K21+K22-K23-K25-K26+K20</f>
        <v>314349586697</v>
      </c>
    </row>
    <row r="28" spans="9:10" ht="16.5" thickBot="1">
      <c r="I28" s="206"/>
      <c r="J28" s="206"/>
    </row>
    <row r="29" spans="1:10" ht="15.75">
      <c r="A29" s="198" t="s">
        <v>367</v>
      </c>
      <c r="B29" s="199"/>
      <c r="C29" s="199"/>
      <c r="D29" s="199"/>
      <c r="E29" s="199"/>
      <c r="F29" s="194"/>
      <c r="G29" s="391" t="s">
        <v>407</v>
      </c>
      <c r="H29" s="391"/>
      <c r="I29" s="391" t="s">
        <v>82</v>
      </c>
      <c r="J29" s="392"/>
    </row>
    <row r="30" spans="1:10" ht="15.75">
      <c r="A30" s="169" t="s">
        <v>368</v>
      </c>
      <c r="B30" s="170"/>
      <c r="C30" s="170"/>
      <c r="D30" s="170"/>
      <c r="E30" s="170"/>
      <c r="F30" s="170"/>
      <c r="G30" s="442">
        <v>25055620000</v>
      </c>
      <c r="H30" s="443"/>
      <c r="I30" s="442">
        <v>25055620000</v>
      </c>
      <c r="J30" s="444"/>
    </row>
    <row r="31" spans="1:10" ht="15.75">
      <c r="A31" s="171" t="s">
        <v>369</v>
      </c>
      <c r="B31" s="172"/>
      <c r="C31" s="172"/>
      <c r="D31" s="172"/>
      <c r="E31" s="172"/>
      <c r="F31" s="172"/>
      <c r="G31" s="427">
        <v>75941080000</v>
      </c>
      <c r="H31" s="445"/>
      <c r="I31" s="427">
        <v>75941080000</v>
      </c>
      <c r="J31" s="428"/>
    </row>
    <row r="32" spans="1:10" ht="16.5" thickBot="1">
      <c r="A32" s="173" t="s">
        <v>121</v>
      </c>
      <c r="B32" s="174"/>
      <c r="C32" s="174"/>
      <c r="D32" s="174"/>
      <c r="E32" s="174"/>
      <c r="F32" s="174"/>
      <c r="G32" s="439"/>
      <c r="H32" s="440"/>
      <c r="I32" s="441"/>
      <c r="J32" s="430"/>
    </row>
    <row r="33" spans="1:10" ht="15.75">
      <c r="A33" s="210" t="s">
        <v>370</v>
      </c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5.75">
      <c r="A34" s="96" t="s">
        <v>371</v>
      </c>
      <c r="B34" s="148"/>
      <c r="C34" s="148"/>
      <c r="D34" s="148"/>
      <c r="E34" s="148"/>
      <c r="F34" s="148"/>
      <c r="G34" s="148"/>
      <c r="H34" s="148">
        <v>58733</v>
      </c>
      <c r="I34" s="96"/>
      <c r="J34" s="96"/>
    </row>
    <row r="35" spans="1:7" ht="15.75">
      <c r="A35" s="77"/>
      <c r="B35" s="32"/>
      <c r="C35" s="32"/>
      <c r="D35" s="32"/>
      <c r="E35" s="32"/>
      <c r="F35" s="32"/>
      <c r="G35" s="32"/>
    </row>
    <row r="36" spans="1:7" ht="15.75">
      <c r="A36" s="77"/>
      <c r="B36" s="32"/>
      <c r="C36" s="32"/>
      <c r="D36" s="32"/>
      <c r="E36" s="32"/>
      <c r="F36" s="32"/>
      <c r="G36" s="32"/>
    </row>
    <row r="37" spans="1:7" ht="15.75">
      <c r="A37" s="77"/>
      <c r="B37" s="32"/>
      <c r="C37" s="32"/>
      <c r="D37" s="32"/>
      <c r="E37" s="32"/>
      <c r="F37" s="32"/>
      <c r="G37" s="32"/>
    </row>
    <row r="38" spans="1:7" ht="15.75">
      <c r="A38" s="77"/>
      <c r="B38" s="32"/>
      <c r="C38" s="32"/>
      <c r="D38" s="32"/>
      <c r="E38" s="32"/>
      <c r="F38" s="32"/>
      <c r="G38" s="32"/>
    </row>
    <row r="39" spans="1:7" s="3" customFormat="1" ht="15.75">
      <c r="A39" s="175"/>
      <c r="B39" s="71"/>
      <c r="C39" s="71"/>
      <c r="D39" s="71"/>
      <c r="E39" s="176"/>
      <c r="F39" s="176"/>
      <c r="G39" s="71"/>
    </row>
    <row r="40" spans="1:7" ht="15.75">
      <c r="A40" s="77"/>
      <c r="B40" s="77"/>
      <c r="C40" s="77"/>
      <c r="D40" s="77"/>
      <c r="E40" s="77"/>
      <c r="F40" s="77"/>
      <c r="G40" s="77"/>
    </row>
  </sheetData>
  <sheetProtection/>
  <mergeCells count="8">
    <mergeCell ref="G32:H32"/>
    <mergeCell ref="I32:J32"/>
    <mergeCell ref="G29:H29"/>
    <mergeCell ref="I29:J29"/>
    <mergeCell ref="G30:H30"/>
    <mergeCell ref="I30:J30"/>
    <mergeCell ref="G31:H31"/>
    <mergeCell ref="I31:J31"/>
  </mergeCells>
  <printOptions/>
  <pageMargins left="0.28" right="0.21" top="0.32" bottom="0.24" header="0.2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3">
      <selection activeCell="I7" sqref="I7"/>
    </sheetView>
  </sheetViews>
  <sheetFormatPr defaultColWidth="9.00390625" defaultRowHeight="12.75"/>
  <cols>
    <col min="1" max="1" width="36.75390625" style="0" customWidth="1"/>
    <col min="2" max="2" width="7.25390625" style="0" customWidth="1"/>
    <col min="3" max="3" width="6.625" style="0" customWidth="1"/>
    <col min="4" max="4" width="15.25390625" style="24" customWidth="1"/>
    <col min="5" max="5" width="15.25390625" style="0" customWidth="1"/>
    <col min="6" max="6" width="15.375" style="0" customWidth="1"/>
    <col min="7" max="7" width="13.75390625" style="0" customWidth="1"/>
    <col min="9" max="9" width="14.375" style="1" bestFit="1" customWidth="1"/>
    <col min="10" max="10" width="14.375" style="4" bestFit="1" customWidth="1"/>
    <col min="11" max="11" width="14.375" style="4" customWidth="1"/>
    <col min="12" max="12" width="15.75390625" style="0" customWidth="1"/>
  </cols>
  <sheetData>
    <row r="1" spans="1:13" ht="18.75">
      <c r="A1" s="10" t="s">
        <v>380</v>
      </c>
      <c r="B1" s="8"/>
      <c r="C1" s="8"/>
      <c r="E1" s="446" t="s">
        <v>387</v>
      </c>
      <c r="F1" s="446"/>
      <c r="G1" s="446"/>
      <c r="H1" s="11"/>
      <c r="I1" s="8"/>
      <c r="J1" s="228"/>
      <c r="K1" s="228"/>
      <c r="L1" s="11"/>
      <c r="M1" s="11"/>
    </row>
    <row r="2" spans="1:13" ht="15" customHeight="1">
      <c r="A2" s="10" t="s">
        <v>381</v>
      </c>
      <c r="B2" s="8"/>
      <c r="C2" s="8"/>
      <c r="E2" s="447" t="s">
        <v>382</v>
      </c>
      <c r="F2" s="447"/>
      <c r="G2" s="447"/>
      <c r="H2" s="11"/>
      <c r="I2" s="8"/>
      <c r="J2" s="228"/>
      <c r="K2" s="228"/>
      <c r="L2" s="11"/>
      <c r="M2" s="11"/>
    </row>
    <row r="3" spans="1:13" ht="13.5" customHeight="1">
      <c r="A3" s="8"/>
      <c r="B3" s="8"/>
      <c r="C3" s="8"/>
      <c r="E3" s="447" t="s">
        <v>388</v>
      </c>
      <c r="F3" s="447"/>
      <c r="G3" s="447"/>
      <c r="H3" s="11"/>
      <c r="I3" s="8"/>
      <c r="J3" s="228"/>
      <c r="K3" s="228"/>
      <c r="L3" s="11"/>
      <c r="M3" s="11"/>
    </row>
    <row r="4" spans="1:11" ht="15.75">
      <c r="A4" s="19"/>
      <c r="B4" s="19"/>
      <c r="C4" s="19"/>
      <c r="D4" s="18"/>
      <c r="E4" s="19"/>
      <c r="F4" s="20"/>
      <c r="G4" s="20"/>
      <c r="H4" s="20"/>
      <c r="I4" s="19"/>
      <c r="J4" s="229"/>
      <c r="K4" s="229"/>
    </row>
    <row r="5" spans="1:11" ht="22.5">
      <c r="A5" s="448" t="s">
        <v>389</v>
      </c>
      <c r="B5" s="448"/>
      <c r="C5" s="448"/>
      <c r="D5" s="448"/>
      <c r="E5" s="448"/>
      <c r="F5" s="448"/>
      <c r="G5" s="448"/>
      <c r="H5" s="20"/>
      <c r="I5" s="19"/>
      <c r="J5" s="229"/>
      <c r="K5" s="229"/>
    </row>
    <row r="6" spans="1:11" ht="20.25">
      <c r="A6" s="450" t="s">
        <v>100</v>
      </c>
      <c r="B6" s="450"/>
      <c r="C6" s="450"/>
      <c r="D6" s="450"/>
      <c r="E6" s="450"/>
      <c r="F6" s="450"/>
      <c r="G6" s="450"/>
      <c r="H6" s="20"/>
      <c r="I6" s="19"/>
      <c r="J6" s="229"/>
      <c r="K6" s="229"/>
    </row>
    <row r="7" spans="1:11" ht="15.75">
      <c r="A7" s="19"/>
      <c r="B7" s="19"/>
      <c r="C7" s="19"/>
      <c r="D7" s="12"/>
      <c r="F7" s="1" t="s">
        <v>278</v>
      </c>
      <c r="G7" s="20"/>
      <c r="H7" s="20"/>
      <c r="I7" s="19"/>
      <c r="J7" s="229"/>
      <c r="K7" s="229"/>
    </row>
    <row r="8" spans="1:11" ht="15.75">
      <c r="A8" s="456" t="s">
        <v>397</v>
      </c>
      <c r="B8" s="456" t="s">
        <v>383</v>
      </c>
      <c r="C8" s="14" t="s">
        <v>384</v>
      </c>
      <c r="D8" s="451" t="s">
        <v>99</v>
      </c>
      <c r="E8" s="452"/>
      <c r="F8" s="453" t="s">
        <v>390</v>
      </c>
      <c r="G8" s="454"/>
      <c r="H8" s="20"/>
      <c r="I8" s="19"/>
      <c r="J8" s="229"/>
      <c r="K8" s="229"/>
    </row>
    <row r="9" spans="1:11" ht="15.75">
      <c r="A9" s="457"/>
      <c r="B9" s="457"/>
      <c r="C9" s="253" t="s">
        <v>385</v>
      </c>
      <c r="D9" s="230"/>
      <c r="E9" s="231"/>
      <c r="F9" s="455" t="s">
        <v>391</v>
      </c>
      <c r="G9" s="455"/>
      <c r="H9" s="20"/>
      <c r="I9" s="19"/>
      <c r="J9" s="229"/>
      <c r="K9" s="229"/>
    </row>
    <row r="10" spans="1:11" ht="15">
      <c r="A10" s="458"/>
      <c r="B10" s="458"/>
      <c r="C10" s="254"/>
      <c r="D10" s="232" t="s">
        <v>261</v>
      </c>
      <c r="E10" s="15" t="s">
        <v>262</v>
      </c>
      <c r="F10" s="233" t="s">
        <v>261</v>
      </c>
      <c r="G10" s="233" t="s">
        <v>262</v>
      </c>
      <c r="H10" s="20"/>
      <c r="I10" s="225"/>
      <c r="J10" s="324"/>
      <c r="K10" s="324"/>
    </row>
    <row r="11" spans="1:11" ht="15.75">
      <c r="A11" s="250" t="s">
        <v>279</v>
      </c>
      <c r="B11" s="251" t="s">
        <v>280</v>
      </c>
      <c r="C11" s="252" t="s">
        <v>281</v>
      </c>
      <c r="D11" s="237">
        <v>71912688923</v>
      </c>
      <c r="E11" s="237">
        <v>54199191082</v>
      </c>
      <c r="F11" s="237">
        <v>117287762242</v>
      </c>
      <c r="G11" s="238">
        <v>84525118547</v>
      </c>
      <c r="H11" s="20"/>
      <c r="I11" s="12"/>
      <c r="K11" s="305"/>
    </row>
    <row r="12" spans="1:11" ht="15.75">
      <c r="A12" s="234" t="s">
        <v>282</v>
      </c>
      <c r="B12" s="235" t="s">
        <v>283</v>
      </c>
      <c r="C12" s="236"/>
      <c r="D12" s="239" t="s">
        <v>378</v>
      </c>
      <c r="E12" s="239" t="s">
        <v>378</v>
      </c>
      <c r="F12" s="239"/>
      <c r="G12" s="85"/>
      <c r="H12" s="20"/>
      <c r="I12" s="12"/>
      <c r="K12" s="305"/>
    </row>
    <row r="13" spans="1:11" ht="15.75">
      <c r="A13" s="234" t="s">
        <v>392</v>
      </c>
      <c r="B13" s="235" t="s">
        <v>284</v>
      </c>
      <c r="C13" s="236"/>
      <c r="D13" s="239">
        <v>71912688923</v>
      </c>
      <c r="E13" s="239">
        <v>54199191082</v>
      </c>
      <c r="F13" s="239">
        <v>117287762242</v>
      </c>
      <c r="G13" s="85">
        <v>84525118547</v>
      </c>
      <c r="H13" s="20"/>
      <c r="I13" s="12"/>
      <c r="K13" s="305"/>
    </row>
    <row r="14" spans="1:11" ht="15.75">
      <c r="A14" s="240" t="s">
        <v>285</v>
      </c>
      <c r="B14" s="241"/>
      <c r="C14" s="236"/>
      <c r="D14" s="239" t="s">
        <v>378</v>
      </c>
      <c r="E14" s="239" t="s">
        <v>378</v>
      </c>
      <c r="F14" s="239"/>
      <c r="G14" s="85"/>
      <c r="H14" s="20"/>
      <c r="I14" s="12"/>
      <c r="K14" s="305"/>
    </row>
    <row r="15" spans="1:11" ht="15.75">
      <c r="A15" s="234" t="s">
        <v>286</v>
      </c>
      <c r="B15" s="235" t="s">
        <v>287</v>
      </c>
      <c r="C15" s="236" t="s">
        <v>288</v>
      </c>
      <c r="D15" s="239">
        <v>41957882692</v>
      </c>
      <c r="E15" s="239">
        <v>30040680734</v>
      </c>
      <c r="F15" s="239">
        <v>66124102844</v>
      </c>
      <c r="G15" s="85">
        <v>48827240372</v>
      </c>
      <c r="H15" s="20"/>
      <c r="I15" s="12"/>
      <c r="K15" s="305"/>
    </row>
    <row r="16" spans="1:12" ht="15">
      <c r="A16" s="234" t="s">
        <v>289</v>
      </c>
      <c r="B16" s="235" t="s">
        <v>290</v>
      </c>
      <c r="C16" s="236"/>
      <c r="D16" s="239">
        <v>29954806231</v>
      </c>
      <c r="E16" s="239">
        <v>24158510348</v>
      </c>
      <c r="F16" s="239">
        <v>51163659398</v>
      </c>
      <c r="G16" s="85">
        <v>35697878175</v>
      </c>
      <c r="H16" s="20"/>
      <c r="I16" s="12"/>
      <c r="J16" s="12"/>
      <c r="K16" s="12"/>
      <c r="L16" s="12"/>
    </row>
    <row r="17" spans="1:11" ht="15.75">
      <c r="A17" s="240" t="s">
        <v>291</v>
      </c>
      <c r="B17" s="241"/>
      <c r="C17" s="236"/>
      <c r="D17" s="239" t="s">
        <v>378</v>
      </c>
      <c r="E17" s="239" t="s">
        <v>378</v>
      </c>
      <c r="F17" s="239"/>
      <c r="G17" s="85"/>
      <c r="H17" s="20"/>
      <c r="I17" s="12"/>
      <c r="K17" s="305"/>
    </row>
    <row r="18" spans="1:11" ht="15.75">
      <c r="A18" s="234" t="s">
        <v>292</v>
      </c>
      <c r="B18" s="235" t="s">
        <v>293</v>
      </c>
      <c r="C18" s="236" t="s">
        <v>294</v>
      </c>
      <c r="D18" s="239">
        <v>7669597186</v>
      </c>
      <c r="E18" s="239">
        <v>5029978148</v>
      </c>
      <c r="F18" s="239">
        <v>8462875764</v>
      </c>
      <c r="G18" s="85">
        <v>6302513359</v>
      </c>
      <c r="H18" s="20"/>
      <c r="I18" s="12"/>
      <c r="K18" s="305"/>
    </row>
    <row r="19" spans="1:11" ht="15.75">
      <c r="A19" s="234" t="s">
        <v>295</v>
      </c>
      <c r="B19" s="235" t="s">
        <v>296</v>
      </c>
      <c r="C19" s="236" t="s">
        <v>297</v>
      </c>
      <c r="D19" s="239">
        <v>1075750416</v>
      </c>
      <c r="E19" s="239">
        <v>233508769</v>
      </c>
      <c r="F19" s="239">
        <v>1075750416</v>
      </c>
      <c r="G19" s="85">
        <v>631754013</v>
      </c>
      <c r="H19" s="20"/>
      <c r="I19" s="12"/>
      <c r="K19" s="305"/>
    </row>
    <row r="20" spans="1:11" ht="15.75">
      <c r="A20" s="234" t="s">
        <v>298</v>
      </c>
      <c r="B20" s="241" t="s">
        <v>299</v>
      </c>
      <c r="C20" s="236"/>
      <c r="D20" s="239" t="s">
        <v>378</v>
      </c>
      <c r="E20" s="239" t="s">
        <v>378</v>
      </c>
      <c r="F20" s="239"/>
      <c r="G20" s="85">
        <v>602860843</v>
      </c>
      <c r="H20" s="20"/>
      <c r="I20" s="12"/>
      <c r="K20" s="305"/>
    </row>
    <row r="21" spans="1:11" ht="15.75">
      <c r="A21" s="234" t="s">
        <v>300</v>
      </c>
      <c r="B21" s="235" t="s">
        <v>301</v>
      </c>
      <c r="C21" s="236"/>
      <c r="D21" s="239">
        <v>2547055573</v>
      </c>
      <c r="E21" s="239">
        <v>1800244348</v>
      </c>
      <c r="F21" s="239">
        <v>4536219936</v>
      </c>
      <c r="G21" s="85">
        <v>2964715008</v>
      </c>
      <c r="H21" s="20"/>
      <c r="I21" s="12"/>
      <c r="K21" s="305"/>
    </row>
    <row r="22" spans="1:11" ht="15.75">
      <c r="A22" s="234" t="s">
        <v>302</v>
      </c>
      <c r="B22" s="235" t="s">
        <v>303</v>
      </c>
      <c r="C22" s="236"/>
      <c r="D22" s="239">
        <v>5032588447</v>
      </c>
      <c r="E22" s="239">
        <v>3396996657</v>
      </c>
      <c r="F22" s="239">
        <v>7931673058</v>
      </c>
      <c r="G22" s="85">
        <v>5589711675</v>
      </c>
      <c r="H22" s="20"/>
      <c r="I22" s="12"/>
      <c r="K22" s="305"/>
    </row>
    <row r="23" spans="1:12" ht="15">
      <c r="A23" s="234" t="s">
        <v>304</v>
      </c>
      <c r="B23" s="235" t="s">
        <v>305</v>
      </c>
      <c r="C23" s="236"/>
      <c r="D23" s="239">
        <v>28969008981</v>
      </c>
      <c r="E23" s="239">
        <v>23757738722</v>
      </c>
      <c r="F23" s="239">
        <v>46082891752</v>
      </c>
      <c r="G23" s="85">
        <v>32814210838</v>
      </c>
      <c r="H23" s="20"/>
      <c r="I23" s="12"/>
      <c r="J23" s="12"/>
      <c r="K23" s="12"/>
      <c r="L23" s="12"/>
    </row>
    <row r="24" spans="1:11" ht="15.75">
      <c r="A24" s="240" t="s">
        <v>306</v>
      </c>
      <c r="B24" s="241"/>
      <c r="C24" s="236"/>
      <c r="D24" s="239" t="s">
        <v>378</v>
      </c>
      <c r="E24" s="239" t="s">
        <v>378</v>
      </c>
      <c r="F24" s="239"/>
      <c r="G24" s="85"/>
      <c r="H24" s="20"/>
      <c r="I24" s="12"/>
      <c r="K24" s="305"/>
    </row>
    <row r="25" spans="1:11" ht="15.75">
      <c r="A25" s="234" t="s">
        <v>307</v>
      </c>
      <c r="B25" s="235" t="s">
        <v>308</v>
      </c>
      <c r="C25" s="236"/>
      <c r="D25" s="239" t="s">
        <v>378</v>
      </c>
      <c r="E25" s="239" t="s">
        <v>378</v>
      </c>
      <c r="F25" s="239"/>
      <c r="G25" s="85"/>
      <c r="H25" s="20"/>
      <c r="I25" s="12"/>
      <c r="K25" s="305"/>
    </row>
    <row r="26" spans="1:11" ht="15.75">
      <c r="A26" s="234" t="s">
        <v>309</v>
      </c>
      <c r="B26" s="235" t="s">
        <v>310</v>
      </c>
      <c r="C26" s="236"/>
      <c r="D26" s="239" t="s">
        <v>378</v>
      </c>
      <c r="E26" s="239" t="s">
        <v>378</v>
      </c>
      <c r="F26" s="239"/>
      <c r="G26" s="85"/>
      <c r="H26" s="20"/>
      <c r="I26" s="12"/>
      <c r="K26" s="305"/>
    </row>
    <row r="27" spans="1:11" ht="15.75">
      <c r="A27" s="234" t="s">
        <v>393</v>
      </c>
      <c r="B27" s="235" t="s">
        <v>311</v>
      </c>
      <c r="C27" s="236"/>
      <c r="D27" s="242" t="s">
        <v>378</v>
      </c>
      <c r="E27" s="242" t="s">
        <v>378</v>
      </c>
      <c r="F27" s="242"/>
      <c r="G27" s="85"/>
      <c r="H27" s="20"/>
      <c r="I27" s="12"/>
      <c r="K27" s="305"/>
    </row>
    <row r="28" spans="1:11" ht="15.75">
      <c r="A28" s="234" t="s">
        <v>312</v>
      </c>
      <c r="B28" s="235" t="s">
        <v>313</v>
      </c>
      <c r="C28" s="236"/>
      <c r="D28" s="239">
        <v>28969008981</v>
      </c>
      <c r="E28" s="239">
        <v>23757738722</v>
      </c>
      <c r="F28" s="239">
        <v>46082891752</v>
      </c>
      <c r="G28" s="85">
        <v>32814210838</v>
      </c>
      <c r="H28" s="20"/>
      <c r="I28" s="12"/>
      <c r="K28" s="305"/>
    </row>
    <row r="29" spans="1:11" ht="15.75">
      <c r="A29" s="240" t="s">
        <v>314</v>
      </c>
      <c r="B29" s="241"/>
      <c r="C29" s="236"/>
      <c r="D29" s="239" t="s">
        <v>378</v>
      </c>
      <c r="E29" s="239" t="s">
        <v>378</v>
      </c>
      <c r="F29" s="239"/>
      <c r="G29" s="85"/>
      <c r="H29" s="20"/>
      <c r="I29" s="12"/>
      <c r="K29" s="305"/>
    </row>
    <row r="30" spans="1:11" ht="15.75">
      <c r="A30" s="234" t="s">
        <v>315</v>
      </c>
      <c r="B30" s="235" t="s">
        <v>316</v>
      </c>
      <c r="C30" s="236" t="s">
        <v>317</v>
      </c>
      <c r="D30" s="239">
        <v>7171251170</v>
      </c>
      <c r="E30" s="239">
        <v>3961317539</v>
      </c>
      <c r="F30" s="239">
        <v>11407760537</v>
      </c>
      <c r="G30" s="85">
        <v>5436083159</v>
      </c>
      <c r="H30" s="20"/>
      <c r="I30" s="12"/>
      <c r="K30" s="305"/>
    </row>
    <row r="31" spans="1:11" ht="15.75">
      <c r="A31" s="234" t="s">
        <v>318</v>
      </c>
      <c r="B31" s="235" t="s">
        <v>319</v>
      </c>
      <c r="C31" s="236" t="s">
        <v>317</v>
      </c>
      <c r="D31" s="243" t="s">
        <v>378</v>
      </c>
      <c r="E31" s="243" t="s">
        <v>378</v>
      </c>
      <c r="F31" s="243"/>
      <c r="G31" s="85"/>
      <c r="H31" s="20"/>
      <c r="I31" s="12"/>
      <c r="K31" s="305"/>
    </row>
    <row r="32" spans="1:11" ht="15.75">
      <c r="A32" s="234" t="s">
        <v>320</v>
      </c>
      <c r="B32" s="235" t="s">
        <v>321</v>
      </c>
      <c r="C32" s="236"/>
      <c r="D32" s="239">
        <v>21797757811</v>
      </c>
      <c r="E32" s="239">
        <v>19796421183</v>
      </c>
      <c r="F32" s="239">
        <v>34675131215</v>
      </c>
      <c r="G32" s="85">
        <v>27378127679</v>
      </c>
      <c r="H32" s="20"/>
      <c r="I32" s="12"/>
      <c r="K32" s="305"/>
    </row>
    <row r="33" spans="1:11" ht="15.75">
      <c r="A33" s="240" t="s">
        <v>322</v>
      </c>
      <c r="B33" s="241"/>
      <c r="C33" s="240"/>
      <c r="D33" s="239" t="s">
        <v>378</v>
      </c>
      <c r="E33" s="239" t="s">
        <v>378</v>
      </c>
      <c r="F33" s="239"/>
      <c r="G33" s="85"/>
      <c r="H33" s="20"/>
      <c r="I33" s="12"/>
      <c r="K33" s="305"/>
    </row>
    <row r="34" spans="1:9" ht="15.75">
      <c r="A34" s="234" t="s">
        <v>323</v>
      </c>
      <c r="B34" s="244">
        <v>70</v>
      </c>
      <c r="C34" s="240"/>
      <c r="D34" s="245">
        <v>2171</v>
      </c>
      <c r="E34" s="245">
        <v>1960</v>
      </c>
      <c r="F34" s="245">
        <v>3453</v>
      </c>
      <c r="G34" s="246">
        <v>2727</v>
      </c>
      <c r="H34" s="20"/>
      <c r="I34" s="12"/>
    </row>
    <row r="35" spans="1:9" ht="15.75">
      <c r="A35" s="247"/>
      <c r="B35" s="248"/>
      <c r="C35" s="247"/>
      <c r="D35" s="249"/>
      <c r="E35" s="247"/>
      <c r="F35" s="249"/>
      <c r="G35" s="247"/>
      <c r="H35" s="20"/>
      <c r="I35" s="12"/>
    </row>
    <row r="36" spans="1:11" ht="14.25">
      <c r="A36" s="19"/>
      <c r="B36" s="225"/>
      <c r="C36" s="19"/>
      <c r="D36" s="12"/>
      <c r="E36" s="12"/>
      <c r="F36" s="12"/>
      <c r="G36" s="12"/>
      <c r="H36" s="20"/>
      <c r="I36" s="19"/>
      <c r="J36" s="229"/>
      <c r="K36" s="229"/>
    </row>
    <row r="37" spans="1:11" ht="14.25">
      <c r="A37" s="19"/>
      <c r="B37" s="225"/>
      <c r="C37" s="19"/>
      <c r="D37" s="12"/>
      <c r="E37" s="19"/>
      <c r="F37" s="20"/>
      <c r="G37" s="20"/>
      <c r="H37" s="20"/>
      <c r="I37" s="19"/>
      <c r="J37" s="229"/>
      <c r="K37" s="229"/>
    </row>
    <row r="38" spans="1:11" ht="18.75">
      <c r="A38" s="19"/>
      <c r="B38" s="19"/>
      <c r="C38" s="19"/>
      <c r="E38" s="449" t="s">
        <v>101</v>
      </c>
      <c r="F38" s="449"/>
      <c r="G38" s="449"/>
      <c r="H38" s="20"/>
      <c r="I38" s="19"/>
      <c r="J38" s="229"/>
      <c r="K38" s="229"/>
    </row>
    <row r="39" spans="1:11" s="22" customFormat="1" ht="18.75">
      <c r="A39" s="9" t="s">
        <v>394</v>
      </c>
      <c r="B39" s="21"/>
      <c r="C39" s="21"/>
      <c r="E39" s="449" t="s">
        <v>396</v>
      </c>
      <c r="F39" s="449"/>
      <c r="G39" s="449"/>
      <c r="H39" s="20"/>
      <c r="I39" s="19"/>
      <c r="J39" s="229"/>
      <c r="K39" s="229"/>
    </row>
    <row r="40" spans="1:11" ht="15">
      <c r="A40" s="25"/>
      <c r="B40" s="25"/>
      <c r="C40" s="25"/>
      <c r="D40" s="226"/>
      <c r="E40" s="25"/>
      <c r="F40" s="20"/>
      <c r="G40" s="20"/>
      <c r="H40" s="20"/>
      <c r="I40" s="19"/>
      <c r="J40" s="229"/>
      <c r="K40" s="229"/>
    </row>
    <row r="41" spans="1:11" ht="15">
      <c r="A41" s="25"/>
      <c r="B41" s="25"/>
      <c r="C41" s="25"/>
      <c r="D41" s="226"/>
      <c r="E41" s="25"/>
      <c r="F41" s="20"/>
      <c r="G41" s="20"/>
      <c r="H41" s="20"/>
      <c r="I41" s="19"/>
      <c r="J41" s="229"/>
      <c r="K41" s="229"/>
    </row>
    <row r="42" spans="1:11" ht="15">
      <c r="A42" s="25"/>
      <c r="B42" s="25"/>
      <c r="C42" s="25"/>
      <c r="D42" s="226"/>
      <c r="E42" s="25"/>
      <c r="F42" s="20"/>
      <c r="G42" s="20"/>
      <c r="H42" s="20"/>
      <c r="I42" s="19"/>
      <c r="J42" s="229"/>
      <c r="K42" s="229"/>
    </row>
    <row r="43" spans="1:11" ht="15">
      <c r="A43" s="25"/>
      <c r="B43" s="25"/>
      <c r="C43" s="25"/>
      <c r="D43" s="226"/>
      <c r="E43" s="25"/>
      <c r="F43" s="20"/>
      <c r="G43" s="20"/>
      <c r="H43" s="20"/>
      <c r="I43" s="19"/>
      <c r="J43" s="229"/>
      <c r="K43" s="229"/>
    </row>
    <row r="44" spans="1:11" ht="15">
      <c r="A44" s="25"/>
      <c r="B44" s="25"/>
      <c r="C44" s="25"/>
      <c r="D44" s="226"/>
      <c r="E44" s="25"/>
      <c r="F44" s="20"/>
      <c r="G44" s="20"/>
      <c r="H44" s="20"/>
      <c r="I44" s="19"/>
      <c r="J44" s="229"/>
      <c r="K44" s="229"/>
    </row>
    <row r="45" spans="1:11" ht="15">
      <c r="A45" s="25"/>
      <c r="B45" s="25"/>
      <c r="C45" s="25"/>
      <c r="D45" s="226"/>
      <c r="E45" s="25"/>
      <c r="F45" s="20"/>
      <c r="G45" s="20"/>
      <c r="H45" s="20"/>
      <c r="I45" s="19"/>
      <c r="J45" s="229"/>
      <c r="K45" s="229"/>
    </row>
    <row r="46" spans="1:11" ht="18.75">
      <c r="A46" s="13"/>
      <c r="B46" s="13"/>
      <c r="C46" s="13"/>
      <c r="D46" s="23"/>
      <c r="E46" s="13"/>
      <c r="F46" s="20"/>
      <c r="G46" s="20"/>
      <c r="H46" s="20"/>
      <c r="I46" s="19"/>
      <c r="J46" s="229"/>
      <c r="K46" s="229"/>
    </row>
    <row r="47" spans="1:11" ht="14.25">
      <c r="A47" s="20"/>
      <c r="B47" s="20"/>
      <c r="C47" s="20"/>
      <c r="D47" s="227"/>
      <c r="E47" s="20"/>
      <c r="F47" s="20"/>
      <c r="G47" s="20"/>
      <c r="H47" s="20"/>
      <c r="I47" s="19"/>
      <c r="J47" s="229"/>
      <c r="K47" s="229"/>
    </row>
    <row r="48" spans="1:11" ht="14.25">
      <c r="A48" s="20"/>
      <c r="B48" s="20"/>
      <c r="C48" s="20"/>
      <c r="D48" s="227"/>
      <c r="E48" s="20"/>
      <c r="F48" s="20"/>
      <c r="G48" s="20"/>
      <c r="H48" s="20"/>
      <c r="I48" s="19"/>
      <c r="J48" s="229"/>
      <c r="K48" s="229"/>
    </row>
    <row r="49" spans="1:11" ht="14.25">
      <c r="A49" s="20"/>
      <c r="B49" s="20"/>
      <c r="C49" s="20"/>
      <c r="D49" s="227"/>
      <c r="E49" s="20"/>
      <c r="F49" s="20"/>
      <c r="G49" s="20"/>
      <c r="H49" s="20"/>
      <c r="I49" s="19"/>
      <c r="J49" s="229"/>
      <c r="K49" s="229"/>
    </row>
    <row r="50" spans="1:11" ht="14.25">
      <c r="A50" s="20"/>
      <c r="B50" s="20"/>
      <c r="C50" s="20"/>
      <c r="D50" s="227"/>
      <c r="E50" s="20"/>
      <c r="F50" s="20"/>
      <c r="G50" s="20"/>
      <c r="H50" s="20"/>
      <c r="I50" s="19"/>
      <c r="J50" s="229"/>
      <c r="K50" s="229"/>
    </row>
    <row r="51" spans="1:11" ht="14.25">
      <c r="A51" s="20"/>
      <c r="B51" s="20"/>
      <c r="C51" s="20"/>
      <c r="D51" s="227"/>
      <c r="E51" s="20"/>
      <c r="F51" s="20"/>
      <c r="G51" s="20"/>
      <c r="H51" s="20"/>
      <c r="I51" s="19"/>
      <c r="J51" s="229"/>
      <c r="K51" s="229"/>
    </row>
    <row r="52" spans="1:11" ht="14.25">
      <c r="A52" s="20"/>
      <c r="B52" s="20"/>
      <c r="C52" s="20"/>
      <c r="D52" s="227"/>
      <c r="E52" s="20"/>
      <c r="F52" s="20"/>
      <c r="G52" s="20"/>
      <c r="H52" s="20"/>
      <c r="I52" s="19"/>
      <c r="J52" s="229"/>
      <c r="K52" s="229"/>
    </row>
    <row r="53" spans="1:11" ht="14.25">
      <c r="A53" s="20"/>
      <c r="B53" s="20"/>
      <c r="C53" s="20"/>
      <c r="D53" s="227"/>
      <c r="E53" s="20"/>
      <c r="F53" s="20"/>
      <c r="G53" s="20"/>
      <c r="H53" s="20"/>
      <c r="I53" s="19"/>
      <c r="J53" s="229"/>
      <c r="K53" s="229"/>
    </row>
    <row r="54" spans="1:11" ht="14.25">
      <c r="A54" s="20"/>
      <c r="B54" s="20"/>
      <c r="C54" s="20"/>
      <c r="D54" s="227"/>
      <c r="E54" s="20"/>
      <c r="F54" s="20"/>
      <c r="G54" s="20"/>
      <c r="H54" s="20"/>
      <c r="I54" s="19"/>
      <c r="J54" s="229"/>
      <c r="K54" s="229"/>
    </row>
    <row r="55" spans="1:11" ht="14.25">
      <c r="A55" s="20"/>
      <c r="B55" s="20"/>
      <c r="C55" s="20"/>
      <c r="D55" s="227"/>
      <c r="E55" s="20"/>
      <c r="F55" s="20"/>
      <c r="G55" s="20"/>
      <c r="H55" s="20"/>
      <c r="I55" s="19"/>
      <c r="J55" s="229"/>
      <c r="K55" s="229"/>
    </row>
    <row r="56" spans="1:11" ht="14.25">
      <c r="A56" s="20"/>
      <c r="B56" s="20"/>
      <c r="C56" s="20"/>
      <c r="D56" s="227"/>
      <c r="E56" s="20"/>
      <c r="F56" s="20"/>
      <c r="G56" s="20"/>
      <c r="H56" s="20"/>
      <c r="I56" s="19"/>
      <c r="J56" s="229"/>
      <c r="K56" s="229"/>
    </row>
  </sheetData>
  <sheetProtection/>
  <mergeCells count="12">
    <mergeCell ref="A8:A10"/>
    <mergeCell ref="B8:B10"/>
    <mergeCell ref="E1:G1"/>
    <mergeCell ref="E2:G2"/>
    <mergeCell ref="E3:G3"/>
    <mergeCell ref="A5:G5"/>
    <mergeCell ref="E38:G38"/>
    <mergeCell ref="E39:G39"/>
    <mergeCell ref="A6:G6"/>
    <mergeCell ref="D8:E8"/>
    <mergeCell ref="F8:G8"/>
    <mergeCell ref="F9:G9"/>
  </mergeCells>
  <printOptions/>
  <pageMargins left="0.45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00390625" defaultRowHeight="12.75"/>
  <cols>
    <col min="1" max="1" width="29.875" style="213" customWidth="1"/>
    <col min="2" max="2" width="1.25" style="213" customWidth="1"/>
    <col min="3" max="3" width="32.125" style="213" customWidth="1"/>
    <col min="4" max="16384" width="9.125" style="213" customWidth="1"/>
  </cols>
  <sheetData>
    <row r="1" ht="12.75">
      <c r="A1" s="212" t="s">
        <v>386</v>
      </c>
    </row>
    <row r="2" ht="13.5" thickBot="1">
      <c r="A2" s="212" t="s">
        <v>376</v>
      </c>
    </row>
    <row r="3" spans="1:3" ht="13.5" thickBot="1">
      <c r="A3" s="214" t="s">
        <v>400</v>
      </c>
      <c r="C3" s="215" t="s">
        <v>401</v>
      </c>
    </row>
    <row r="4" ht="12.75">
      <c r="A4" s="214">
        <v>3</v>
      </c>
    </row>
    <row r="6" ht="13.5" thickBot="1"/>
    <row r="7" ht="12.75">
      <c r="A7" s="216" t="s">
        <v>402</v>
      </c>
    </row>
    <row r="8" ht="12.75">
      <c r="A8" s="217" t="s">
        <v>403</v>
      </c>
    </row>
    <row r="9" ht="12.75">
      <c r="A9" s="218" t="s">
        <v>404</v>
      </c>
    </row>
    <row r="10" ht="12.75">
      <c r="A10" s="217" t="s">
        <v>405</v>
      </c>
    </row>
    <row r="11" ht="13.5" thickBot="1">
      <c r="A11" s="219" t="s">
        <v>408</v>
      </c>
    </row>
    <row r="13" ht="13.5" thickBot="1"/>
    <row r="14" ht="13.5" thickBot="1">
      <c r="A14" s="215" t="s">
        <v>409</v>
      </c>
    </row>
    <row r="16" ht="13.5" thickBot="1"/>
    <row r="17" ht="13.5" thickBot="1">
      <c r="C17" s="215" t="s">
        <v>410</v>
      </c>
    </row>
    <row r="20" ht="12.75">
      <c r="A20" s="220" t="s">
        <v>411</v>
      </c>
    </row>
    <row r="26" ht="13.5" thickBot="1">
      <c r="C26" s="221" t="s">
        <v>412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Phuc</dc:creator>
  <cp:keywords/>
  <dc:description/>
  <cp:lastModifiedBy>SonNGL</cp:lastModifiedBy>
  <cp:lastPrinted>2010-07-29T08:32:57Z</cp:lastPrinted>
  <dcterms:created xsi:type="dcterms:W3CDTF">2008-04-01T00:30:10Z</dcterms:created>
  <dcterms:modified xsi:type="dcterms:W3CDTF">2010-07-29T08:37:09Z</dcterms:modified>
  <cp:category/>
  <cp:version/>
  <cp:contentType/>
  <cp:contentStatus/>
</cp:coreProperties>
</file>